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375" activeTab="1"/>
  </bookViews>
  <sheets>
    <sheet name="Восстановл_Лист1" sheetId="1" r:id="rId1"/>
    <sheet name="Лист1" sheetId="2" r:id="rId2"/>
  </sheets>
  <definedNames>
    <definedName name="_xlnm._FilterDatabase" localSheetId="0" hidden="1">'Восстановл_Лист1'!$J$12:$M$50</definedName>
    <definedName name="_xlnm.Print_Titles" localSheetId="0">'Восстановл_Лист1'!$11:$12</definedName>
    <definedName name="_xlnm.Print_Area" localSheetId="0">'Восстановл_Лист1'!$A$1:$I$73</definedName>
  </definedNames>
  <calcPr fullCalcOnLoad="1"/>
</workbook>
</file>

<file path=xl/sharedStrings.xml><?xml version="1.0" encoding="utf-8"?>
<sst xmlns="http://schemas.openxmlformats.org/spreadsheetml/2006/main" count="155" uniqueCount="119">
  <si>
    <t>Проведення невідкладних відновлювальних робіт, будівництво та реконструкція загальноосвітніх навчальних закладів</t>
  </si>
  <si>
    <t>Разом</t>
  </si>
  <si>
    <t>(грн.)</t>
  </si>
  <si>
    <t>Код функціональної класифікації видатків та кредитування бюджету</t>
  </si>
  <si>
    <t>Загальний обсяг фінансування будівництва</t>
  </si>
  <si>
    <t>Всього видатків на завершення будівництва обۥєктів на майбутні роки</t>
  </si>
  <si>
    <t>Разом видатків на поточний рік</t>
  </si>
  <si>
    <t>0921</t>
  </si>
  <si>
    <t>Інші субвенції</t>
  </si>
  <si>
    <t>0180</t>
  </si>
  <si>
    <r>
      <t>Назва об</t>
    </r>
    <r>
      <rPr>
        <sz val="14"/>
        <color indexed="8"/>
        <rFont val="Arial Cyr"/>
        <family val="0"/>
      </rPr>
      <t>ۥ</t>
    </r>
    <r>
      <rPr>
        <sz val="14"/>
        <color indexed="8"/>
        <rFont val="Times New Roman"/>
        <family val="1"/>
      </rPr>
      <t>єктів відповідно до проектно-кошторисної документації; тощо</t>
    </r>
  </si>
  <si>
    <r>
      <t>Відсоток завершеності будівництва об</t>
    </r>
    <r>
      <rPr>
        <sz val="14"/>
        <color indexed="8"/>
        <rFont val="Arial Cyr"/>
        <family val="0"/>
      </rPr>
      <t>ۥ</t>
    </r>
    <r>
      <rPr>
        <sz val="14"/>
        <color indexed="8"/>
        <rFont val="Times New Roman"/>
        <family val="1"/>
      </rPr>
      <t>єктів на майбутні роки</t>
    </r>
  </si>
  <si>
    <t>Сільська рада</t>
  </si>
  <si>
    <t>Благоустрій міст, сіл та селищ</t>
  </si>
  <si>
    <t>Реалізація заходів щодо інвестиційного розвитку території</t>
  </si>
  <si>
    <t>капітальний ремонт каналізаційної мережі по вул.Ватутіна в с.Вербка Ковельського району</t>
  </si>
  <si>
    <t>0620</t>
  </si>
  <si>
    <t>придбання основних засобів</t>
  </si>
  <si>
    <t>реконструкцію даху ЗОШ І-ІІІ ст.с. Облапи (корпус1)</t>
  </si>
  <si>
    <t>реконструкція приміщення ЗОШ І-ІІІ ст.с. Вербка та дитячого дошкільного закладу "Сонечко"(утеплення)</t>
  </si>
  <si>
    <t>будівництво котельні на твердому паливі з навісом для зберігання палива ЗОШ І-ІІІ ст. с.Вербка</t>
  </si>
  <si>
    <t>реконструкція вуличного освітлення по вул.Ватутіна(с.Вербка) в м.Ковель Волинської області</t>
  </si>
  <si>
    <t>будівництво овочесховища ДНЗ с.Дубове</t>
  </si>
  <si>
    <t>реконструкція приміщення ЗОШ І-ІІІ ст.с Облапи (корпус1)( утеплення)</t>
  </si>
  <si>
    <t>реконструкцію даху приміщення ЗОШ І-ІІІ ст.с. Вербка та дитячого дошкільного закладу "Сонечко"</t>
  </si>
  <si>
    <t xml:space="preserve"> будівництво сільського стадіона в с.Бахів</t>
  </si>
  <si>
    <t>придбання шкільного автобуса</t>
  </si>
  <si>
    <t>будівництво їдальні та спортзалу ЗОШ с.Вербка</t>
  </si>
  <si>
    <t xml:space="preserve"> поточний ремонт  дороги Со30619 Вербка-Т-03-11с.Вербка Ковельського району</t>
  </si>
  <si>
    <t>0490</t>
  </si>
  <si>
    <t>капітальний ремонт Дубівської загальноосвітньої школи І-ІІІ ст. на вул.Пришкільна,10 в с.Дубове Ковельського району Волинської області</t>
  </si>
  <si>
    <t>капітальний ремонт адміністративної будівлі сільської ради по вул.Ковельська,72 в с.Дубове Ковельського району</t>
  </si>
  <si>
    <t>Реконструкція (тепломодернізація огороджуючих конструкцій) ЗОШ І-Ііст. По вул.Незалежності ,1а в с.Бахів Ковельського району</t>
  </si>
  <si>
    <t xml:space="preserve">Капітальний ремонт (заміна вікон) у приміщенні ЗОШ І-ІІІст. і дошкільного навчального закладу "Сонечко" на вул.Ватутіна, 108, с.Вербка Ковельського району </t>
  </si>
  <si>
    <t>Додаток №5</t>
  </si>
  <si>
    <t>Реалізація інвестиційних проектів</t>
  </si>
  <si>
    <t>0470</t>
  </si>
  <si>
    <t>капітальний ремонт дороги С030602-Красноволя-Городище-/М19/(на ділянці с.Городище -М-19)</t>
  </si>
  <si>
    <t>0116310</t>
  </si>
  <si>
    <t>0116410</t>
  </si>
  <si>
    <t>0100000</t>
  </si>
  <si>
    <t>Код програмної класифікації видатків та кредитування місцевих бюджетів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</si>
  <si>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</si>
  <si>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 /ТПКВКМБ/ТКВКБМС</t>
  </si>
  <si>
    <t>6310</t>
  </si>
  <si>
    <t>реконструкція навчально-виховного комплексу "Загальноосвітня школа І-ІІІст.-дошкільний навчальний заклад с.Вербка Дубівської сільської ради" на вул.Ватутіна,108 в с.Вербка Ковельського району</t>
  </si>
  <si>
    <t>будівництво навчальних приміщень ЗОШ І-ІІІ ступенів на вул. Ватутіна, 108 в с.Вербка Ковельського району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</si>
  <si>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</si>
  <si>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Придбання основного капіталу</t>
  </si>
  <si>
    <t>Забезпечення діяльності бібліотек</t>
  </si>
  <si>
    <t>Забезпечення діяльності  палаців і будинків культури, клубів, центрів  дозвілля та інших клубних закладів</t>
  </si>
  <si>
    <t>0111</t>
  </si>
  <si>
    <t>0824</t>
  </si>
  <si>
    <t>ОТГ с.Сереховичі</t>
  </si>
  <si>
    <t>Перелік обۥєктів, видатки на які у 2018 році будуть проводитись за рахунок коштів  Сереховичівського сільського  бюджету розвитку</t>
  </si>
  <si>
    <t xml:space="preserve">                                 Секретар                                                                   Г.Ф.Шиманська</t>
  </si>
  <si>
    <t>0443</t>
  </si>
  <si>
    <t>0110150</t>
  </si>
  <si>
    <t>0114030</t>
  </si>
  <si>
    <t>0117324</t>
  </si>
  <si>
    <t>0110000</t>
  </si>
  <si>
    <t>Зміни до додатку № 5 до рішення сільської ради "Про сільський бюджет на 2018 рік"</t>
  </si>
  <si>
    <t xml:space="preserve">                            </t>
  </si>
  <si>
    <t>0111020</t>
  </si>
  <si>
    <t>'Надання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</si>
  <si>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0117362</t>
  </si>
  <si>
    <t>'Виконання інвестиційних проектів в рамках формування інфраструктури об`єднаних територіальних громад</t>
  </si>
  <si>
    <t>Виготовлення проектно -кошторисної документації на реконструкцію даху будинку культури  с. Синово,  с. Синове, вул. Волі, 32 та на капітальний ремонт даху  будинку культури с.Сереховичі, с. Сереховичі, вул. Центральна, 24</t>
  </si>
  <si>
    <t>0116030</t>
  </si>
  <si>
    <t xml:space="preserve"> до рішення сільської ради від 04.09.2018 року№8/2   "Про сільський бюджет на 2018 рік"</t>
  </si>
  <si>
    <t>Організація благоустрою населених пунктів</t>
  </si>
  <si>
    <t>Виготовлення проектно -кошторисної документації на реконструкцію освітлення вулиць в населених пунктах отг с. Сереховичі</t>
  </si>
  <si>
    <t>ОБЛАСНА РАДА</t>
  </si>
  <si>
    <t>Всього</t>
  </si>
  <si>
    <t>Додаток № 5</t>
  </si>
  <si>
    <t>СІЛЬСЬКА РАДА</t>
  </si>
  <si>
    <t>0116000</t>
  </si>
  <si>
    <t>Житлово-комунальне господарство</t>
  </si>
  <si>
    <t>6030</t>
  </si>
  <si>
    <t>Реконструкція вуличного освітлення в с.Солов’ї Старовижівського району Волинської області</t>
  </si>
  <si>
    <t>0117300</t>
  </si>
  <si>
    <t>7300</t>
  </si>
  <si>
    <t>Будівництво та регіональний розвиток</t>
  </si>
  <si>
    <t>7324</t>
  </si>
  <si>
    <t>Виготовлення проектно -кошторисної документації на реконструкцію даху будинку культури  с. Синово,  с. Синове, вул. Волі, 32</t>
  </si>
  <si>
    <t>Виготовлення проектно -кошторисної документації на реконструкцію даху будинку культури  с.Сереховичі, с. Сереховичі, вул. Центральна, 24</t>
  </si>
  <si>
    <t>7362</t>
  </si>
  <si>
    <t>Виконання інвестиційних проектів в рамках формування інфраструктури об`єднаних територіальних громад</t>
  </si>
  <si>
    <t>Реконструкція будинку культури  с. Синово,  с. Синове, вул. Волі, 32</t>
  </si>
  <si>
    <t>Секретар</t>
  </si>
  <si>
    <t>Розподіл коштів бюджету розвитку сільського бюджету за об'єктами у 2019 році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</si>
  <si>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</si>
  <si>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</si>
  <si>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</si>
  <si>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Назва об’єктів відповідно 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</si>
  <si>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</si>
  <si>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</si>
  <si>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</si>
  <si>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</si>
  <si>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</si>
  <si>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2019</t>
  </si>
  <si>
    <t>рішення сільської ради від 15.02.2019 №41/12</t>
  </si>
  <si>
    <t>Організація  благоустрою населених пунктів</t>
  </si>
  <si>
    <t xml:space="preserve">Реконструкція  вуличного освітлення  по вул.Шевченка ,Польова  від КТП №216 в с.Смідин  Старовижівського району Волинської області </t>
  </si>
  <si>
    <t>0117363</t>
  </si>
  <si>
    <t>7363</t>
  </si>
  <si>
    <t xml:space="preserve">Виконання інвестиційних  проектів  в рамках здійснення  зазодів  щодо соціально-економічного розвитку  окремих  територій </t>
  </si>
  <si>
    <t>капітальні  видатки</t>
  </si>
  <si>
    <t>2018-2019</t>
  </si>
  <si>
    <t>Реконструкція приміщення  адмінбудівлі  по вул.Грушевського,9 в с. Смідин  Старовижівського району Волинської  області</t>
  </si>
  <si>
    <t>Реконструкція вуличного освітлення від КТП № 157 в с. Кукуріки Старовижівського району Волинської області</t>
  </si>
  <si>
    <t xml:space="preserve">Реконструкція  вуличного освітлення  від КТП №221  в с. Рудня  Старовижівського району  Волинської області </t>
  </si>
  <si>
    <t xml:space="preserve">Капітальний  ремонт Смідинської пожежної  охорони по вул. Грушевського,32 в с. Смідин Старовижівського району Волинської  області </t>
  </si>
  <si>
    <t xml:space="preserve">Капітальний  ремонт водного  об»єкта (облаштування берегової  території ) по вул. Миру  в с. Смідин Старовижівського району  Волинської  області </t>
  </si>
  <si>
    <t>Капітальний ремонт Смідинської місцевої пожежної охорони по вул. Грушевського, 32 в с. Смідин Старовижівського району Волинської області</t>
  </si>
  <si>
    <t>Капітальний ремонт (благоустрій) адмінбудівлі по вул. Грушевського, 9 в с. Смідин Старовижівського району Волинської області</t>
  </si>
  <si>
    <t>2017-2019</t>
  </si>
  <si>
    <t>"Про  бюджет об'єднаної  територіальної громади  на 2019 рік"</t>
  </si>
  <si>
    <t>___________________В.М. Паридубець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</si>
</sst>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);\-#,##0"/>
    <numFmt numFmtId="197" formatCode="#,##0.00_);\-#,##0.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 ;\-#,##0.00\ "/>
  </numFmts>
  <fonts count="46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name val="Helv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MS Sans Serif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color indexed="8"/>
      <name val="Times New Roman"/>
      <family val="1"/>
    </font>
    <font>
      <sz val="9"/>
      <color indexed="8"/>
      <name val="Antiqua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64">
    <xf numFmtId="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left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" fontId="13" fillId="0" borderId="10" xfId="0" applyNumberFormat="1" applyFont="1" applyFill="1" applyBorder="1" applyAlignment="1" applyProtection="1">
      <alignment vertical="center"/>
      <protection/>
    </xf>
    <xf numFmtId="4" fontId="14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 applyProtection="1">
      <alignment vertical="center"/>
      <protection/>
    </xf>
    <xf numFmtId="4" fontId="11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17" fillId="0" borderId="0" xfId="60" applyFont="1" applyFill="1">
      <alignment/>
      <protection/>
    </xf>
    <xf numFmtId="0" fontId="10" fillId="0" borderId="0" xfId="60" applyNumberFormat="1" applyFont="1" applyFill="1" applyBorder="1" applyAlignment="1" applyProtection="1">
      <alignment horizontal="right"/>
      <protection/>
    </xf>
    <xf numFmtId="0" fontId="10" fillId="0" borderId="0" xfId="60" applyNumberFormat="1" applyFont="1" applyFill="1" applyBorder="1" applyAlignment="1" applyProtection="1">
      <alignment/>
      <protection/>
    </xf>
    <xf numFmtId="3" fontId="10" fillId="0" borderId="0" xfId="60" applyNumberFormat="1" applyFont="1" applyFill="1" applyAlignment="1">
      <alignment horizontal="right"/>
      <protection/>
    </xf>
    <xf numFmtId="0" fontId="4" fillId="0" borderId="0" xfId="60" applyNumberFormat="1" applyFill="1" applyBorder="1" applyAlignment="1" applyProtection="1">
      <alignment/>
      <protection/>
    </xf>
    <xf numFmtId="0" fontId="0" fillId="0" borderId="0" xfId="60" applyNumberFormat="1" applyFont="1" applyFill="1" applyBorder="1" applyAlignment="1" applyProtection="1">
      <alignment/>
      <protection/>
    </xf>
    <xf numFmtId="0" fontId="18" fillId="0" borderId="0" xfId="6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197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96" fontId="10" fillId="0" borderId="11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0" xfId="0" applyNumberFormat="1" applyFont="1" applyFill="1" applyBorder="1" applyAlignment="1" applyProtection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/>
      <protection/>
    </xf>
    <xf numFmtId="196" fontId="10" fillId="0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196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/>
      <protection/>
    </xf>
    <xf numFmtId="196" fontId="9" fillId="0" borderId="11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1" xfId="0" applyFont="1" applyFill="1" applyBorder="1" applyAlignment="1">
      <alignment vertical="center" wrapText="1"/>
    </xf>
    <xf numFmtId="196" fontId="15" fillId="0" borderId="11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 applyProtection="1">
      <alignment vertical="center" wrapText="1"/>
      <protection/>
    </xf>
    <xf numFmtId="196" fontId="15" fillId="0" borderId="11" xfId="0" applyNumberFormat="1" applyFont="1" applyFill="1" applyBorder="1" applyAlignment="1" applyProtection="1">
      <alignment horizontal="left" vertical="center" wrapText="1"/>
      <protection/>
    </xf>
    <xf numFmtId="2" fontId="10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196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03" fontId="12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2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7" fillId="0" borderId="0" xfId="60" applyNumberFormat="1" applyFont="1" applyFill="1">
      <alignment/>
      <protection/>
    </xf>
    <xf numFmtId="49" fontId="4" fillId="0" borderId="0" xfId="60" applyNumberForma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196" fontId="10" fillId="0" borderId="12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4" fontId="14" fillId="0" borderId="0" xfId="0" applyNumberFormat="1" applyFont="1" applyFill="1" applyBorder="1" applyAlignment="1">
      <alignment horizontal="right" vertical="center"/>
    </xf>
    <xf numFmtId="196" fontId="10" fillId="0" borderId="14" xfId="0" applyNumberFormat="1" applyFont="1" applyFill="1" applyBorder="1" applyAlignment="1">
      <alignment horizontal="center" vertical="center"/>
    </xf>
    <xf numFmtId="196" fontId="10" fillId="0" borderId="13" xfId="0" applyNumberFormat="1" applyFont="1" applyFill="1" applyBorder="1" applyAlignment="1" applyProtection="1">
      <alignment horizontal="center" vertical="center"/>
      <protection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justify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1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16" fillId="0" borderId="10" xfId="53" applyFont="1" applyBorder="1" applyAlignment="1" quotePrefix="1">
      <alignment horizontal="center" vertical="center" wrapText="1"/>
      <protection/>
    </xf>
    <xf numFmtId="2" fontId="16" fillId="0" borderId="10" xfId="53" applyNumberFormat="1" applyFont="1" applyBorder="1" applyAlignment="1">
      <alignment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4" fontId="21" fillId="0" borderId="16" xfId="0" applyNumberFormat="1" applyFont="1" applyFill="1" applyBorder="1" applyAlignment="1">
      <alignment horizontal="center" vertical="center"/>
    </xf>
    <xf numFmtId="2" fontId="16" fillId="0" borderId="10" xfId="53" applyNumberFormat="1" applyFont="1" applyBorder="1" applyAlignment="1" quotePrefix="1">
      <alignment horizontal="center" vertical="center" wrapText="1"/>
      <protection/>
    </xf>
    <xf numFmtId="2" fontId="16" fillId="0" borderId="17" xfId="53" applyNumberFormat="1" applyFont="1" applyBorder="1" applyAlignment="1" quotePrefix="1">
      <alignment horizontal="center" vertical="center" wrapText="1"/>
      <protection/>
    </xf>
    <xf numFmtId="0" fontId="15" fillId="0" borderId="16" xfId="0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2" fontId="15" fillId="0" borderId="10" xfId="53" applyNumberFormat="1" applyFont="1" applyBorder="1" applyAlignment="1" quotePrefix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49" fontId="21" fillId="0" borderId="17" xfId="0" applyNumberFormat="1" applyFont="1" applyFill="1" applyBorder="1" applyAlignment="1">
      <alignment vertical="center" wrapText="1"/>
    </xf>
    <xf numFmtId="4" fontId="16" fillId="24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44" fillId="0" borderId="0" xfId="0" applyNumberFormat="1" applyFont="1" applyFill="1" applyBorder="1" applyAlignment="1" applyProtection="1">
      <alignment wrapText="1"/>
      <protection/>
    </xf>
    <xf numFmtId="0" fontId="45" fillId="0" borderId="0" xfId="0" applyNumberFormat="1" applyFont="1" applyFill="1" applyBorder="1" applyAlignment="1" applyProtection="1">
      <alignment wrapText="1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49" fontId="16" fillId="24" borderId="1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 shrinkToFi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center" vertical="center"/>
    </xf>
    <xf numFmtId="4" fontId="21" fillId="0" borderId="18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center" vertical="center"/>
    </xf>
    <xf numFmtId="2" fontId="16" fillId="0" borderId="0" xfId="53" applyNumberFormat="1" applyFont="1" applyBorder="1" applyAlignment="1">
      <alignment vertical="center" wrapText="1"/>
      <protection/>
    </xf>
    <xf numFmtId="0" fontId="45" fillId="0" borderId="21" xfId="0" applyNumberFormat="1" applyFont="1" applyFill="1" applyBorder="1" applyAlignment="1" applyProtection="1">
      <alignment wrapText="1"/>
      <protection/>
    </xf>
    <xf numFmtId="0" fontId="44" fillId="0" borderId="21" xfId="0" applyNumberFormat="1" applyFont="1" applyFill="1" applyBorder="1" applyAlignment="1" applyProtection="1">
      <alignment wrapText="1"/>
      <protection/>
    </xf>
    <xf numFmtId="4" fontId="21" fillId="0" borderId="21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4" fontId="24" fillId="0" borderId="24" xfId="0" applyNumberFormat="1" applyFont="1" applyFill="1" applyBorder="1" applyAlignment="1">
      <alignment horizontal="center" vertical="center"/>
    </xf>
    <xf numFmtId="4" fontId="21" fillId="0" borderId="25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/>
    </xf>
    <xf numFmtId="0" fontId="45" fillId="0" borderId="29" xfId="0" applyNumberFormat="1" applyFont="1" applyFill="1" applyBorder="1" applyAlignment="1" applyProtection="1">
      <alignment wrapText="1"/>
      <protection/>
    </xf>
    <xf numFmtId="0" fontId="44" fillId="0" borderId="29" xfId="0" applyNumberFormat="1" applyFont="1" applyFill="1" applyBorder="1" applyAlignment="1" applyProtection="1">
      <alignment wrapText="1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4" fontId="21" fillId="0" borderId="30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 applyProtection="1">
      <alignment vertical="center" wrapText="1"/>
      <protection/>
    </xf>
    <xf numFmtId="0" fontId="16" fillId="24" borderId="19" xfId="0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 vertical="center" wrapText="1" shrinkToFit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 wrapText="1"/>
    </xf>
    <xf numFmtId="0" fontId="8" fillId="0" borderId="31" xfId="0" applyNumberFormat="1" applyFont="1" applyFill="1" applyBorder="1" applyAlignment="1" applyProtection="1">
      <alignment vertical="center" wrapText="1"/>
      <protection/>
    </xf>
    <xf numFmtId="0" fontId="16" fillId="0" borderId="32" xfId="53" applyFont="1" applyBorder="1" applyAlignment="1" quotePrefix="1">
      <alignment horizontal="center" vertical="center" wrapText="1"/>
      <protection/>
    </xf>
    <xf numFmtId="49" fontId="15" fillId="0" borderId="33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 applyProtection="1">
      <alignment vertical="center"/>
      <protection/>
    </xf>
    <xf numFmtId="0" fontId="15" fillId="0" borderId="36" xfId="0" applyNumberFormat="1" applyFont="1" applyFill="1" applyBorder="1" applyAlignment="1" applyProtection="1">
      <alignment vertical="center"/>
      <protection/>
    </xf>
    <xf numFmtId="0" fontId="16" fillId="0" borderId="36" xfId="0" applyFont="1" applyFill="1" applyBorder="1" applyAlignment="1">
      <alignment horizontal="left" vertical="center"/>
    </xf>
    <xf numFmtId="0" fontId="16" fillId="0" borderId="37" xfId="0" applyNumberFormat="1" applyFont="1" applyFill="1" applyBorder="1" applyAlignment="1" applyProtection="1">
      <alignment horizontal="center" vertical="center"/>
      <protection/>
    </xf>
    <xf numFmtId="4" fontId="16" fillId="0" borderId="38" xfId="0" applyNumberFormat="1" applyFont="1" applyFill="1" applyBorder="1" applyAlignment="1">
      <alignment horizontal="center" vertical="center"/>
    </xf>
    <xf numFmtId="4" fontId="16" fillId="24" borderId="19" xfId="0" applyNumberFormat="1" applyFont="1" applyFill="1" applyBorder="1" applyAlignment="1">
      <alignment horizontal="center" vertical="center"/>
    </xf>
    <xf numFmtId="4" fontId="21" fillId="0" borderId="39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24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24" borderId="25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4" fontId="24" fillId="0" borderId="25" xfId="0" applyNumberFormat="1" applyFont="1" applyFill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23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6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Font="1" applyFill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96" fontId="10" fillId="0" borderId="14" xfId="0" applyNumberFormat="1" applyFont="1" applyFill="1" applyBorder="1" applyAlignment="1" applyProtection="1">
      <alignment horizontal="center" vertical="center"/>
      <protection/>
    </xf>
    <xf numFmtId="196" fontId="10" fillId="0" borderId="13" xfId="0" applyNumberFormat="1" applyFont="1" applyFill="1" applyBorder="1" applyAlignment="1" applyProtection="1">
      <alignment horizontal="center" vertical="center"/>
      <protection/>
    </xf>
    <xf numFmtId="196" fontId="10" fillId="0" borderId="12" xfId="0" applyNumberFormat="1" applyFont="1" applyFill="1" applyBorder="1" applyAlignment="1" applyProtection="1">
      <alignment horizontal="center" vertical="center"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vertical="center"/>
      <protection/>
    </xf>
    <xf numFmtId="0" fontId="15" fillId="0" borderId="30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49" fontId="15" fillId="0" borderId="45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6" fillId="24" borderId="29" xfId="0" applyFont="1" applyFill="1" applyBorder="1" applyAlignment="1">
      <alignment horizontal="left" vertical="center" wrapText="1" shrinkToFit="1"/>
    </xf>
    <xf numFmtId="0" fontId="16" fillId="24" borderId="47" xfId="0" applyFont="1" applyFill="1" applyBorder="1" applyAlignment="1">
      <alignment horizontal="left" vertical="center" wrapText="1" shrinkToFit="1"/>
    </xf>
    <xf numFmtId="0" fontId="16" fillId="0" borderId="0" xfId="0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2" xfId="0" applyNumberFormat="1" applyFont="1" applyFill="1" applyBorder="1" applyAlignment="1" applyProtection="1">
      <alignment horizontal="center" vertical="center" wrapText="1" shrinkToFi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showZeros="0" view="pageBreakPreview" zoomScale="60" zoomScalePageLayoutView="0" workbookViewId="0" topLeftCell="A14">
      <selection activeCell="D50" sqref="D50:D56"/>
    </sheetView>
  </sheetViews>
  <sheetFormatPr defaultColWidth="11.421875" defaultRowHeight="12.75"/>
  <cols>
    <col min="1" max="1" width="18.140625" style="58" customWidth="1"/>
    <col min="2" max="2" width="16.7109375" style="1" customWidth="1"/>
    <col min="3" max="3" width="16.140625" style="1" customWidth="1"/>
    <col min="4" max="4" width="39.140625" style="1" customWidth="1"/>
    <col min="5" max="5" width="36.421875" style="1" customWidth="1"/>
    <col min="6" max="6" width="17.421875" style="1" customWidth="1"/>
    <col min="7" max="7" width="14.8515625" style="1" customWidth="1"/>
    <col min="8" max="8" width="18.57421875" style="1" customWidth="1"/>
    <col min="9" max="9" width="20.28125" style="1" customWidth="1"/>
    <col min="10" max="10" width="11.421875" style="1" hidden="1" customWidth="1"/>
    <col min="11" max="11" width="14.140625" style="1" hidden="1" customWidth="1"/>
    <col min="12" max="14" width="11.421875" style="1" hidden="1" customWidth="1"/>
    <col min="15" max="15" width="0.9921875" style="1" hidden="1" customWidth="1"/>
    <col min="16" max="16" width="2.57421875" style="1" hidden="1" customWidth="1"/>
    <col min="17" max="16384" width="11.421875" style="1" customWidth="1"/>
  </cols>
  <sheetData>
    <row r="1" spans="7:9" ht="15.75">
      <c r="G1" s="19" t="s">
        <v>34</v>
      </c>
      <c r="H1" s="20"/>
      <c r="I1" s="20"/>
    </row>
    <row r="2" spans="7:9" ht="15.75" hidden="1">
      <c r="G2" s="192"/>
      <c r="H2" s="192"/>
      <c r="I2" s="192"/>
    </row>
    <row r="3" spans="1:9" ht="50.25" customHeight="1">
      <c r="A3" s="58" t="s">
        <v>53</v>
      </c>
      <c r="G3" s="193" t="s">
        <v>69</v>
      </c>
      <c r="H3" s="193"/>
      <c r="I3" s="193"/>
    </row>
    <row r="4" spans="7:12" ht="12.75">
      <c r="G4" s="194"/>
      <c r="H4" s="194"/>
      <c r="I4" s="194"/>
      <c r="L4" s="197"/>
    </row>
    <row r="5" spans="7:12" ht="8.25" customHeight="1">
      <c r="G5" s="2"/>
      <c r="L5" s="197"/>
    </row>
    <row r="6" spans="2:11" ht="31.5" customHeight="1">
      <c r="B6" s="196" t="s">
        <v>61</v>
      </c>
      <c r="C6" s="196"/>
      <c r="D6" s="196"/>
      <c r="E6" s="196"/>
      <c r="F6" s="196"/>
      <c r="G6" s="196"/>
      <c r="H6" s="196"/>
      <c r="I6" s="18"/>
      <c r="J6" s="16"/>
      <c r="K6" s="16"/>
    </row>
    <row r="7" spans="1:9" s="3" customFormat="1" ht="18.75" hidden="1">
      <c r="A7" s="195"/>
      <c r="B7" s="195"/>
      <c r="C7" s="195"/>
      <c r="D7" s="195"/>
      <c r="E7" s="195"/>
      <c r="F7" s="195"/>
      <c r="G7" s="195"/>
      <c r="H7" s="195"/>
      <c r="I7" s="195"/>
    </row>
    <row r="8" spans="1:9" s="3" customFormat="1" ht="18.75" hidden="1">
      <c r="A8" s="195"/>
      <c r="B8" s="195"/>
      <c r="C8" s="195"/>
      <c r="D8" s="195"/>
      <c r="E8" s="195"/>
      <c r="F8" s="195"/>
      <c r="G8" s="195"/>
      <c r="H8" s="195"/>
      <c r="I8" s="195"/>
    </row>
    <row r="9" spans="1:9" ht="18.75">
      <c r="A9" s="198" t="s">
        <v>54</v>
      </c>
      <c r="B9" s="198"/>
      <c r="C9" s="198"/>
      <c r="D9" s="198"/>
      <c r="E9" s="198"/>
      <c r="F9" s="198"/>
      <c r="G9" s="198"/>
      <c r="H9" s="198"/>
      <c r="I9" s="198"/>
    </row>
    <row r="10" ht="12.75">
      <c r="I10" s="4" t="s">
        <v>2</v>
      </c>
    </row>
    <row r="11" spans="1:9" ht="74.25" customHeight="1">
      <c r="A11" s="202" t="s">
        <v>41</v>
      </c>
      <c r="B11" s="189" t="s">
        <v>42</v>
      </c>
      <c r="C11" s="189" t="s">
        <v>3</v>
      </c>
      <c r="D11" s="225" t="s">
        <v>43</v>
      </c>
      <c r="E11" s="200" t="s">
        <v>10</v>
      </c>
      <c r="F11" s="199" t="s">
        <v>4</v>
      </c>
      <c r="G11" s="199" t="s">
        <v>11</v>
      </c>
      <c r="H11" s="199" t="s">
        <v>5</v>
      </c>
      <c r="I11" s="199" t="s">
        <v>6</v>
      </c>
    </row>
    <row r="12" spans="1:19" ht="87.75" customHeight="1">
      <c r="A12" s="203"/>
      <c r="B12" s="190"/>
      <c r="C12" s="190"/>
      <c r="D12" s="225"/>
      <c r="E12" s="201"/>
      <c r="F12" s="199"/>
      <c r="G12" s="199"/>
      <c r="H12" s="199"/>
      <c r="I12" s="199"/>
      <c r="S12" s="1" t="s">
        <v>62</v>
      </c>
    </row>
    <row r="13" spans="1:13" s="5" customFormat="1" ht="19.5" customHeight="1">
      <c r="A13" s="57" t="s">
        <v>40</v>
      </c>
      <c r="B13" s="57"/>
      <c r="C13" s="29"/>
      <c r="D13" s="191" t="s">
        <v>12</v>
      </c>
      <c r="E13" s="191"/>
      <c r="F13" s="25">
        <f>F14</f>
        <v>2024455</v>
      </c>
      <c r="G13" s="27"/>
      <c r="H13" s="27">
        <f>SUM(H15)</f>
        <v>0</v>
      </c>
      <c r="I13" s="25">
        <f>F13</f>
        <v>2024455</v>
      </c>
      <c r="J13" s="1">
        <v>1</v>
      </c>
      <c r="L13" s="6"/>
      <c r="M13" s="6">
        <f aca="true" t="shared" si="0" ref="M13:M43">F13-L13</f>
        <v>2024455</v>
      </c>
    </row>
    <row r="14" spans="1:13" s="5" customFormat="1" ht="36.75" customHeight="1">
      <c r="A14" s="29" t="s">
        <v>60</v>
      </c>
      <c r="B14" s="55"/>
      <c r="C14" s="46"/>
      <c r="D14" s="226" t="s">
        <v>12</v>
      </c>
      <c r="E14" s="226"/>
      <c r="F14" s="56">
        <f>F72</f>
        <v>2024455</v>
      </c>
      <c r="G14" s="46"/>
      <c r="H14" s="46"/>
      <c r="I14" s="27">
        <f>F14</f>
        <v>2024455</v>
      </c>
      <c r="J14" s="1"/>
      <c r="L14" s="7"/>
      <c r="M14" s="7">
        <f t="shared" si="0"/>
        <v>2024455</v>
      </c>
    </row>
    <row r="15" spans="1:13" s="5" customFormat="1" ht="30.75" customHeight="1" hidden="1">
      <c r="A15" s="227" t="s">
        <v>38</v>
      </c>
      <c r="B15" s="52"/>
      <c r="C15" s="230" t="s">
        <v>29</v>
      </c>
      <c r="D15" s="205" t="s">
        <v>14</v>
      </c>
      <c r="E15" s="39" t="s">
        <v>17</v>
      </c>
      <c r="F15" s="27">
        <v>0</v>
      </c>
      <c r="G15" s="27"/>
      <c r="H15" s="26">
        <f>95000-95000</f>
        <v>0</v>
      </c>
      <c r="I15" s="26">
        <f>F15</f>
        <v>0</v>
      </c>
      <c r="J15" s="1"/>
      <c r="L15" s="7"/>
      <c r="M15" s="7">
        <f t="shared" si="0"/>
        <v>0</v>
      </c>
    </row>
    <row r="16" spans="1:13" s="5" customFormat="1" ht="78.75" customHeight="1" hidden="1">
      <c r="A16" s="228"/>
      <c r="B16" s="53"/>
      <c r="C16" s="231"/>
      <c r="D16" s="206"/>
      <c r="E16" s="41" t="s">
        <v>15</v>
      </c>
      <c r="F16" s="43">
        <v>0</v>
      </c>
      <c r="G16" s="38"/>
      <c r="H16" s="27">
        <f>SUM(H17:H24)</f>
        <v>0</v>
      </c>
      <c r="I16" s="27">
        <v>0</v>
      </c>
      <c r="J16" s="1"/>
      <c r="L16" s="7"/>
      <c r="M16" s="7">
        <f>F21-L16</f>
        <v>0</v>
      </c>
    </row>
    <row r="17" spans="1:13" s="5" customFormat="1" ht="53.25" customHeight="1" hidden="1">
      <c r="A17" s="228"/>
      <c r="B17" s="53"/>
      <c r="C17" s="231"/>
      <c r="D17" s="206"/>
      <c r="E17" s="40" t="s">
        <v>25</v>
      </c>
      <c r="F17" s="31">
        <v>0</v>
      </c>
      <c r="G17" s="32"/>
      <c r="H17" s="31"/>
      <c r="I17" s="31">
        <v>0</v>
      </c>
      <c r="L17" s="7"/>
      <c r="M17" s="7">
        <f t="shared" si="0"/>
        <v>0</v>
      </c>
    </row>
    <row r="18" spans="1:18" s="5" customFormat="1" ht="114.75" customHeight="1" hidden="1">
      <c r="A18" s="228"/>
      <c r="B18" s="53" t="s">
        <v>44</v>
      </c>
      <c r="C18" s="231"/>
      <c r="D18" s="206"/>
      <c r="E18" s="44" t="s">
        <v>37</v>
      </c>
      <c r="F18" s="31">
        <v>0</v>
      </c>
      <c r="G18" s="32"/>
      <c r="H18" s="31"/>
      <c r="I18" s="27">
        <v>0</v>
      </c>
      <c r="L18" s="7"/>
      <c r="M18" s="7">
        <f t="shared" si="0"/>
        <v>0</v>
      </c>
      <c r="R18" s="47">
        <f>F15+F16+F17+F18+F19+F20</f>
        <v>0</v>
      </c>
    </row>
    <row r="19" spans="1:13" s="5" customFormat="1" ht="50.25" customHeight="1" hidden="1">
      <c r="A19" s="228"/>
      <c r="B19" s="53"/>
      <c r="C19" s="231"/>
      <c r="D19" s="206"/>
      <c r="E19" s="42" t="s">
        <v>22</v>
      </c>
      <c r="F19" s="31">
        <v>0</v>
      </c>
      <c r="G19" s="32"/>
      <c r="H19" s="31"/>
      <c r="I19" s="27">
        <v>0</v>
      </c>
      <c r="L19" s="7"/>
      <c r="M19" s="7"/>
    </row>
    <row r="20" spans="1:13" s="5" customFormat="1" ht="81" customHeight="1" hidden="1">
      <c r="A20" s="229"/>
      <c r="B20" s="54"/>
      <c r="C20" s="204"/>
      <c r="D20" s="207"/>
      <c r="E20" s="42" t="s">
        <v>31</v>
      </c>
      <c r="F20" s="31">
        <v>0</v>
      </c>
      <c r="G20" s="32"/>
      <c r="H20" s="31"/>
      <c r="I20" s="27">
        <f>F20</f>
        <v>0</v>
      </c>
      <c r="L20" s="7"/>
      <c r="M20" s="7"/>
    </row>
    <row r="21" spans="1:18" s="5" customFormat="1" ht="96.75" customHeight="1" hidden="1">
      <c r="A21" s="33">
        <v>116060</v>
      </c>
      <c r="B21" s="28">
        <v>6060</v>
      </c>
      <c r="C21" s="33" t="s">
        <v>16</v>
      </c>
      <c r="D21" s="30" t="s">
        <v>13</v>
      </c>
      <c r="E21" s="40" t="s">
        <v>21</v>
      </c>
      <c r="F21" s="27">
        <v>0</v>
      </c>
      <c r="G21" s="32"/>
      <c r="H21" s="31"/>
      <c r="I21" s="31">
        <v>0</v>
      </c>
      <c r="L21" s="7"/>
      <c r="M21" s="7" t="e">
        <f>#REF!-L21</f>
        <v>#REF!</v>
      </c>
      <c r="R21" s="5">
        <v>292198</v>
      </c>
    </row>
    <row r="22" spans="1:13" s="5" customFormat="1" ht="24" customHeight="1" hidden="1">
      <c r="A22" s="59"/>
      <c r="B22" s="23"/>
      <c r="C22" s="29"/>
      <c r="D22" s="23"/>
      <c r="E22" s="24"/>
      <c r="F22" s="31"/>
      <c r="G22" s="32"/>
      <c r="H22" s="31"/>
      <c r="I22" s="31"/>
      <c r="L22" s="7"/>
      <c r="M22" s="7">
        <f t="shared" si="0"/>
        <v>0</v>
      </c>
    </row>
    <row r="23" spans="1:13" s="5" customFormat="1" ht="18.75" hidden="1">
      <c r="A23" s="59"/>
      <c r="B23" s="23"/>
      <c r="C23" s="33"/>
      <c r="D23" s="23"/>
      <c r="E23" s="24"/>
      <c r="F23" s="31"/>
      <c r="G23" s="32"/>
      <c r="H23" s="31"/>
      <c r="I23" s="31"/>
      <c r="L23" s="7"/>
      <c r="M23" s="7">
        <f t="shared" si="0"/>
        <v>0</v>
      </c>
    </row>
    <row r="24" spans="1:13" s="5" customFormat="1" ht="1.5" customHeight="1">
      <c r="A24" s="59"/>
      <c r="B24" s="23"/>
      <c r="C24" s="33"/>
      <c r="D24" s="23"/>
      <c r="E24" s="24"/>
      <c r="F24" s="31"/>
      <c r="G24" s="32"/>
      <c r="H24" s="31"/>
      <c r="I24" s="31"/>
      <c r="L24" s="7"/>
      <c r="M24" s="7">
        <f t="shared" si="0"/>
        <v>0</v>
      </c>
    </row>
    <row r="25" spans="1:13" s="5" customFormat="1" ht="45.75" customHeight="1">
      <c r="A25" s="217" t="s">
        <v>57</v>
      </c>
      <c r="B25" s="219">
        <v>150</v>
      </c>
      <c r="C25" s="217" t="s">
        <v>51</v>
      </c>
      <c r="D25" s="216" t="s">
        <v>47</v>
      </c>
      <c r="E25" s="222" t="s">
        <v>48</v>
      </c>
      <c r="F25" s="211">
        <v>103500</v>
      </c>
      <c r="G25" s="208"/>
      <c r="H25" s="211"/>
      <c r="I25" s="211">
        <f>F25</f>
        <v>103500</v>
      </c>
      <c r="L25" s="7"/>
      <c r="M25" s="7">
        <f t="shared" si="0"/>
        <v>103500</v>
      </c>
    </row>
    <row r="26" spans="1:13" s="5" customFormat="1" ht="37.5" customHeight="1">
      <c r="A26" s="217"/>
      <c r="B26" s="219"/>
      <c r="C26" s="217"/>
      <c r="D26" s="216"/>
      <c r="E26" s="222"/>
      <c r="F26" s="212"/>
      <c r="G26" s="209"/>
      <c r="H26" s="212"/>
      <c r="I26" s="212"/>
      <c r="L26" s="7"/>
      <c r="M26" s="7"/>
    </row>
    <row r="27" spans="1:13" s="5" customFormat="1" ht="57.75" customHeight="1">
      <c r="A27" s="217"/>
      <c r="B27" s="219"/>
      <c r="C27" s="217"/>
      <c r="D27" s="216"/>
      <c r="E27" s="222"/>
      <c r="F27" s="212"/>
      <c r="G27" s="209"/>
      <c r="H27" s="212"/>
      <c r="I27" s="212"/>
      <c r="L27" s="7"/>
      <c r="M27" s="7"/>
    </row>
    <row r="28" spans="1:13" s="5" customFormat="1" ht="21" customHeight="1">
      <c r="A28" s="217"/>
      <c r="B28" s="219"/>
      <c r="C28" s="217"/>
      <c r="D28" s="216"/>
      <c r="E28" s="222"/>
      <c r="F28" s="212"/>
      <c r="G28" s="209"/>
      <c r="H28" s="212"/>
      <c r="I28" s="212"/>
      <c r="L28" s="7"/>
      <c r="M28" s="7"/>
    </row>
    <row r="29" spans="1:18" s="5" customFormat="1" ht="6" customHeight="1" hidden="1">
      <c r="A29" s="217"/>
      <c r="B29" s="219"/>
      <c r="C29" s="217"/>
      <c r="D29" s="216"/>
      <c r="E29" s="222"/>
      <c r="F29" s="212"/>
      <c r="G29" s="209"/>
      <c r="H29" s="212"/>
      <c r="I29" s="212"/>
      <c r="L29" s="7"/>
      <c r="M29" s="7"/>
      <c r="R29" s="48">
        <f>F26+F27+F28+F29+F30+F31</f>
        <v>0</v>
      </c>
    </row>
    <row r="30" spans="1:13" s="5" customFormat="1" ht="15.75" customHeight="1" hidden="1">
      <c r="A30" s="217"/>
      <c r="B30" s="219"/>
      <c r="C30" s="217"/>
      <c r="D30" s="216"/>
      <c r="E30" s="222"/>
      <c r="F30" s="212"/>
      <c r="G30" s="209"/>
      <c r="H30" s="212"/>
      <c r="I30" s="212"/>
      <c r="L30" s="7"/>
      <c r="M30" s="7"/>
    </row>
    <row r="31" spans="1:13" s="5" customFormat="1" ht="95.25" customHeight="1" hidden="1">
      <c r="A31" s="217"/>
      <c r="B31" s="219"/>
      <c r="C31" s="217"/>
      <c r="D31" s="216"/>
      <c r="E31" s="222"/>
      <c r="F31" s="213"/>
      <c r="G31" s="210"/>
      <c r="H31" s="213"/>
      <c r="I31" s="213"/>
      <c r="L31" s="7"/>
      <c r="M31" s="7"/>
    </row>
    <row r="32" spans="1:13" ht="107.25" customHeight="1" hidden="1">
      <c r="A32" s="218">
        <v>116330</v>
      </c>
      <c r="B32" s="30"/>
      <c r="C32" s="215" t="s">
        <v>7</v>
      </c>
      <c r="D32" s="225" t="s">
        <v>0</v>
      </c>
      <c r="E32" s="45" t="s">
        <v>20</v>
      </c>
      <c r="F32" s="31">
        <v>0</v>
      </c>
      <c r="G32" s="32"/>
      <c r="H32" s="31"/>
      <c r="I32" s="31">
        <v>0</v>
      </c>
      <c r="J32" s="1">
        <v>1</v>
      </c>
      <c r="L32" s="8"/>
      <c r="M32" s="8">
        <f t="shared" si="0"/>
        <v>0</v>
      </c>
    </row>
    <row r="33" spans="1:13" ht="114" customHeight="1" hidden="1">
      <c r="A33" s="218"/>
      <c r="B33" s="30"/>
      <c r="C33" s="215"/>
      <c r="D33" s="225"/>
      <c r="E33" s="45" t="s">
        <v>24</v>
      </c>
      <c r="F33" s="31">
        <v>0</v>
      </c>
      <c r="G33" s="32"/>
      <c r="H33" s="31"/>
      <c r="I33" s="31">
        <v>0</v>
      </c>
      <c r="L33" s="8"/>
      <c r="M33" s="8"/>
    </row>
    <row r="34" spans="1:18" ht="101.25" customHeight="1" hidden="1">
      <c r="A34" s="218"/>
      <c r="B34" s="30"/>
      <c r="C34" s="215"/>
      <c r="D34" s="225"/>
      <c r="E34" s="24" t="s">
        <v>19</v>
      </c>
      <c r="F34" s="31">
        <v>0</v>
      </c>
      <c r="G34" s="34"/>
      <c r="H34" s="31"/>
      <c r="I34" s="31">
        <v>0</v>
      </c>
      <c r="J34" s="1">
        <v>1</v>
      </c>
      <c r="L34" s="7"/>
      <c r="M34" s="7">
        <f t="shared" si="0"/>
        <v>0</v>
      </c>
      <c r="R34" s="49">
        <f>I32+I33+I34+I35+I36+I37+I38</f>
        <v>0</v>
      </c>
    </row>
    <row r="35" spans="1:13" ht="73.5" customHeight="1" hidden="1">
      <c r="A35" s="218"/>
      <c r="B35" s="30">
        <v>6330</v>
      </c>
      <c r="C35" s="215"/>
      <c r="D35" s="225"/>
      <c r="E35" s="24" t="s">
        <v>18</v>
      </c>
      <c r="F35" s="31">
        <v>0</v>
      </c>
      <c r="G35" s="32"/>
      <c r="H35" s="31">
        <f>60000-60000</f>
        <v>0</v>
      </c>
      <c r="I35" s="31">
        <v>0</v>
      </c>
      <c r="J35" s="1">
        <v>1</v>
      </c>
      <c r="L35" s="7"/>
      <c r="M35" s="7">
        <f t="shared" si="0"/>
        <v>0</v>
      </c>
    </row>
    <row r="36" spans="1:13" ht="69.75" customHeight="1" hidden="1">
      <c r="A36" s="218"/>
      <c r="B36" s="30"/>
      <c r="C36" s="215"/>
      <c r="D36" s="225"/>
      <c r="E36" s="45" t="s">
        <v>23</v>
      </c>
      <c r="F36" s="31">
        <v>0</v>
      </c>
      <c r="G36" s="34"/>
      <c r="H36" s="31">
        <f>19645-1674-17971</f>
        <v>0</v>
      </c>
      <c r="I36" s="31">
        <v>0</v>
      </c>
      <c r="L36" s="7"/>
      <c r="M36" s="7">
        <f t="shared" si="0"/>
        <v>0</v>
      </c>
    </row>
    <row r="37" spans="1:13" ht="61.5" customHeight="1" hidden="1">
      <c r="A37" s="218"/>
      <c r="B37" s="30"/>
      <c r="C37" s="215"/>
      <c r="D37" s="225"/>
      <c r="E37" s="44" t="s">
        <v>27</v>
      </c>
      <c r="F37" s="31">
        <v>0</v>
      </c>
      <c r="G37" s="32"/>
      <c r="H37" s="31">
        <f>H38</f>
        <v>0</v>
      </c>
      <c r="I37" s="31">
        <f>F37</f>
        <v>0</v>
      </c>
      <c r="L37" s="7"/>
      <c r="M37" s="7">
        <f t="shared" si="0"/>
        <v>0</v>
      </c>
    </row>
    <row r="38" spans="1:13" ht="167.25" customHeight="1" hidden="1">
      <c r="A38" s="218"/>
      <c r="B38" s="30">
        <v>6330</v>
      </c>
      <c r="C38" s="215"/>
      <c r="D38" s="225"/>
      <c r="E38" s="44" t="s">
        <v>45</v>
      </c>
      <c r="F38" s="31">
        <v>0</v>
      </c>
      <c r="G38" s="32"/>
      <c r="H38" s="31"/>
      <c r="I38" s="31">
        <v>0</v>
      </c>
      <c r="L38" s="7"/>
      <c r="M38" s="7">
        <f t="shared" si="0"/>
        <v>0</v>
      </c>
    </row>
    <row r="39" spans="1:13" ht="177" customHeight="1" hidden="1">
      <c r="A39" s="214" t="s">
        <v>39</v>
      </c>
      <c r="B39" s="59"/>
      <c r="C39" s="215" t="s">
        <v>36</v>
      </c>
      <c r="D39" s="216" t="s">
        <v>35</v>
      </c>
      <c r="E39" s="24" t="s">
        <v>33</v>
      </c>
      <c r="F39" s="31">
        <v>0</v>
      </c>
      <c r="G39" s="32"/>
      <c r="H39" s="31"/>
      <c r="I39" s="31">
        <v>0</v>
      </c>
      <c r="L39" s="7"/>
      <c r="M39" s="7">
        <f t="shared" si="0"/>
        <v>0</v>
      </c>
    </row>
    <row r="40" spans="1:18" ht="158.25" customHeight="1" hidden="1">
      <c r="A40" s="214"/>
      <c r="B40" s="59"/>
      <c r="C40" s="215"/>
      <c r="D40" s="216"/>
      <c r="E40" s="44" t="s">
        <v>30</v>
      </c>
      <c r="F40" s="31">
        <v>0</v>
      </c>
      <c r="G40" s="34"/>
      <c r="H40" s="31"/>
      <c r="I40" s="27">
        <v>0</v>
      </c>
      <c r="L40" s="7"/>
      <c r="M40" s="7">
        <f t="shared" si="0"/>
        <v>0</v>
      </c>
      <c r="R40" s="49">
        <f>I39+I40+I41+I42</f>
        <v>0</v>
      </c>
    </row>
    <row r="41" spans="1:13" ht="158.25" customHeight="1" hidden="1">
      <c r="A41" s="214"/>
      <c r="B41" s="59"/>
      <c r="C41" s="215"/>
      <c r="D41" s="216"/>
      <c r="E41" s="30" t="s">
        <v>32</v>
      </c>
      <c r="F41" s="31">
        <v>0</v>
      </c>
      <c r="G41" s="34"/>
      <c r="H41" s="31"/>
      <c r="I41" s="27">
        <v>0</v>
      </c>
      <c r="L41" s="7"/>
      <c r="M41" s="7">
        <f t="shared" si="0"/>
        <v>0</v>
      </c>
    </row>
    <row r="42" spans="1:13" ht="132.75" customHeight="1" hidden="1">
      <c r="A42" s="214"/>
      <c r="B42" s="59"/>
      <c r="C42" s="215"/>
      <c r="D42" s="216"/>
      <c r="E42" s="45" t="s">
        <v>31</v>
      </c>
      <c r="F42" s="31">
        <v>0</v>
      </c>
      <c r="G42" s="34"/>
      <c r="H42" s="31"/>
      <c r="I42" s="27">
        <f>F42</f>
        <v>0</v>
      </c>
      <c r="L42" s="7"/>
      <c r="M42" s="7">
        <f t="shared" si="0"/>
        <v>0</v>
      </c>
    </row>
    <row r="43" spans="1:13" ht="70.5" customHeight="1" hidden="1">
      <c r="A43" s="59"/>
      <c r="B43" s="23"/>
      <c r="C43" s="35"/>
      <c r="D43" s="23"/>
      <c r="E43" s="24"/>
      <c r="F43" s="31"/>
      <c r="G43" s="34"/>
      <c r="H43" s="31"/>
      <c r="I43" s="27">
        <f>F43</f>
        <v>0</v>
      </c>
      <c r="L43" s="7"/>
      <c r="M43" s="7">
        <f t="shared" si="0"/>
        <v>0</v>
      </c>
    </row>
    <row r="44" spans="1:13" ht="42.75" customHeight="1" hidden="1">
      <c r="A44" s="59"/>
      <c r="B44" s="23"/>
      <c r="C44" s="35"/>
      <c r="D44" s="216"/>
      <c r="E44" s="221"/>
      <c r="F44" s="31"/>
      <c r="G44" s="34"/>
      <c r="H44" s="31"/>
      <c r="I44" s="27"/>
      <c r="L44" s="7"/>
      <c r="M44" s="7"/>
    </row>
    <row r="45" spans="1:13" ht="38.25" customHeight="1" hidden="1">
      <c r="A45" s="59"/>
      <c r="B45" s="23"/>
      <c r="C45" s="220"/>
      <c r="D45" s="220"/>
      <c r="E45" s="220"/>
      <c r="F45" s="31"/>
      <c r="G45" s="34"/>
      <c r="H45" s="31"/>
      <c r="I45" s="27"/>
      <c r="L45" s="7"/>
      <c r="M45" s="7"/>
    </row>
    <row r="46" spans="1:13" ht="111" customHeight="1" hidden="1">
      <c r="A46" s="223">
        <v>118800</v>
      </c>
      <c r="B46" s="224">
        <v>8800</v>
      </c>
      <c r="C46" s="215" t="s">
        <v>9</v>
      </c>
      <c r="D46" s="224" t="s">
        <v>8</v>
      </c>
      <c r="E46" s="24" t="s">
        <v>46</v>
      </c>
      <c r="F46" s="31">
        <v>0</v>
      </c>
      <c r="G46" s="34"/>
      <c r="H46" s="31"/>
      <c r="I46" s="27">
        <v>500000</v>
      </c>
      <c r="L46" s="7"/>
      <c r="M46" s="7"/>
    </row>
    <row r="47" spans="1:13" ht="35.25" customHeight="1" hidden="1">
      <c r="A47" s="223"/>
      <c r="B47" s="224"/>
      <c r="C47" s="215"/>
      <c r="D47" s="224"/>
      <c r="E47" s="80" t="s">
        <v>26</v>
      </c>
      <c r="F47" s="31">
        <v>0</v>
      </c>
      <c r="G47" s="34"/>
      <c r="H47" s="31">
        <f>18500-18500</f>
        <v>0</v>
      </c>
      <c r="I47" s="27">
        <v>0</v>
      </c>
      <c r="L47" s="7"/>
      <c r="M47" s="7">
        <f>F47-L47</f>
        <v>0</v>
      </c>
    </row>
    <row r="48" spans="1:13" ht="72.75" customHeight="1" hidden="1">
      <c r="A48" s="223"/>
      <c r="B48" s="224"/>
      <c r="C48" s="215"/>
      <c r="D48" s="224"/>
      <c r="E48" s="24" t="s">
        <v>28</v>
      </c>
      <c r="F48" s="31">
        <v>0</v>
      </c>
      <c r="G48" s="32"/>
      <c r="H48" s="31"/>
      <c r="I48" s="31">
        <v>0</v>
      </c>
      <c r="L48" s="7"/>
      <c r="M48" s="7"/>
    </row>
    <row r="49" spans="1:13" ht="150">
      <c r="A49" s="78" t="s">
        <v>63</v>
      </c>
      <c r="B49" s="79">
        <v>1020</v>
      </c>
      <c r="C49" s="77" t="s">
        <v>7</v>
      </c>
      <c r="D49" s="81" t="s">
        <v>64</v>
      </c>
      <c r="E49" s="40" t="s">
        <v>48</v>
      </c>
      <c r="F49" s="64">
        <v>186255</v>
      </c>
      <c r="G49" s="71"/>
      <c r="H49" s="64"/>
      <c r="I49" s="64">
        <f>F49</f>
        <v>186255</v>
      </c>
      <c r="L49" s="70"/>
      <c r="M49" s="70"/>
    </row>
    <row r="50" spans="1:13" ht="19.5" customHeight="1">
      <c r="A50" s="230" t="s">
        <v>58</v>
      </c>
      <c r="B50" s="188">
        <v>4030</v>
      </c>
      <c r="C50" s="230" t="s">
        <v>52</v>
      </c>
      <c r="D50" s="157" t="s">
        <v>49</v>
      </c>
      <c r="E50" s="185" t="s">
        <v>48</v>
      </c>
      <c r="F50" s="211">
        <v>7100</v>
      </c>
      <c r="G50" s="208"/>
      <c r="H50" s="211"/>
      <c r="I50" s="211">
        <v>7100</v>
      </c>
      <c r="J50" s="1">
        <v>1</v>
      </c>
      <c r="L50" s="10"/>
      <c r="M50" s="10" t="e">
        <f>#REF!-L50</f>
        <v>#REF!</v>
      </c>
    </row>
    <row r="51" spans="1:9" ht="12.75" customHeight="1">
      <c r="A51" s="231"/>
      <c r="B51" s="155"/>
      <c r="C51" s="231"/>
      <c r="D51" s="125"/>
      <c r="E51" s="186"/>
      <c r="F51" s="212"/>
      <c r="G51" s="209"/>
      <c r="H51" s="212"/>
      <c r="I51" s="212"/>
    </row>
    <row r="52" spans="1:9" ht="12.75" customHeight="1">
      <c r="A52" s="231"/>
      <c r="B52" s="155"/>
      <c r="C52" s="231"/>
      <c r="D52" s="125"/>
      <c r="E52" s="186"/>
      <c r="F52" s="212"/>
      <c r="G52" s="209"/>
      <c r="H52" s="212"/>
      <c r="I52" s="212"/>
    </row>
    <row r="53" spans="1:9" ht="12.75" customHeight="1">
      <c r="A53" s="231"/>
      <c r="B53" s="155"/>
      <c r="C53" s="231"/>
      <c r="D53" s="125"/>
      <c r="E53" s="186"/>
      <c r="F53" s="212"/>
      <c r="G53" s="209"/>
      <c r="H53" s="212"/>
      <c r="I53" s="212"/>
    </row>
    <row r="54" spans="1:11" ht="12.75" customHeight="1">
      <c r="A54" s="231"/>
      <c r="B54" s="155"/>
      <c r="C54" s="231"/>
      <c r="D54" s="125"/>
      <c r="E54" s="186"/>
      <c r="F54" s="212"/>
      <c r="G54" s="209"/>
      <c r="H54" s="212"/>
      <c r="I54" s="212"/>
      <c r="J54" s="17"/>
      <c r="K54" s="16"/>
    </row>
    <row r="55" spans="1:9" ht="12.75" customHeight="1">
      <c r="A55" s="231"/>
      <c r="B55" s="155"/>
      <c r="C55" s="231"/>
      <c r="D55" s="125"/>
      <c r="E55" s="186"/>
      <c r="F55" s="212"/>
      <c r="G55" s="209"/>
      <c r="H55" s="212"/>
      <c r="I55" s="212"/>
    </row>
    <row r="56" spans="1:9" ht="74.25" customHeight="1">
      <c r="A56" s="204"/>
      <c r="B56" s="156"/>
      <c r="C56" s="204"/>
      <c r="D56" s="232"/>
      <c r="E56" s="187"/>
      <c r="F56" s="213"/>
      <c r="G56" s="210"/>
      <c r="H56" s="213"/>
      <c r="I56" s="213"/>
    </row>
    <row r="57" spans="1:9" ht="84" customHeight="1">
      <c r="A57" s="74" t="s">
        <v>68</v>
      </c>
      <c r="B57" s="76">
        <v>6030</v>
      </c>
      <c r="C57" s="74" t="s">
        <v>16</v>
      </c>
      <c r="D57" s="50" t="s">
        <v>70</v>
      </c>
      <c r="E57" s="75" t="s">
        <v>71</v>
      </c>
      <c r="F57" s="73">
        <v>135000</v>
      </c>
      <c r="G57" s="72"/>
      <c r="H57" s="73"/>
      <c r="I57" s="73">
        <v>135000</v>
      </c>
    </row>
    <row r="58" spans="1:9" ht="12.75" customHeight="1">
      <c r="A58" s="230" t="s">
        <v>59</v>
      </c>
      <c r="B58" s="188">
        <v>7324</v>
      </c>
      <c r="C58" s="230" t="s">
        <v>56</v>
      </c>
      <c r="D58" s="157" t="s">
        <v>50</v>
      </c>
      <c r="E58" s="185" t="s">
        <v>67</v>
      </c>
      <c r="F58" s="211">
        <v>100000</v>
      </c>
      <c r="G58" s="208"/>
      <c r="H58" s="211"/>
      <c r="I58" s="211">
        <v>100000</v>
      </c>
    </row>
    <row r="59" spans="1:9" ht="12.75" customHeight="1">
      <c r="A59" s="231"/>
      <c r="B59" s="155"/>
      <c r="C59" s="231"/>
      <c r="D59" s="125"/>
      <c r="E59" s="186"/>
      <c r="F59" s="212"/>
      <c r="G59" s="209"/>
      <c r="H59" s="212"/>
      <c r="I59" s="212"/>
    </row>
    <row r="60" spans="1:9" ht="12.75" customHeight="1">
      <c r="A60" s="231"/>
      <c r="B60" s="155"/>
      <c r="C60" s="231"/>
      <c r="D60" s="125"/>
      <c r="E60" s="186"/>
      <c r="F60" s="212"/>
      <c r="G60" s="209"/>
      <c r="H60" s="212"/>
      <c r="I60" s="212"/>
    </row>
    <row r="61" spans="1:9" ht="12.75" customHeight="1">
      <c r="A61" s="231"/>
      <c r="B61" s="155"/>
      <c r="C61" s="231"/>
      <c r="D61" s="125"/>
      <c r="E61" s="186"/>
      <c r="F61" s="212"/>
      <c r="G61" s="209"/>
      <c r="H61" s="212"/>
      <c r="I61" s="212"/>
    </row>
    <row r="62" spans="1:9" ht="12.75" customHeight="1">
      <c r="A62" s="231"/>
      <c r="B62" s="155"/>
      <c r="C62" s="231"/>
      <c r="D62" s="125"/>
      <c r="E62" s="186"/>
      <c r="F62" s="212"/>
      <c r="G62" s="209"/>
      <c r="H62" s="212"/>
      <c r="I62" s="212"/>
    </row>
    <row r="63" spans="1:9" ht="12.75" customHeight="1">
      <c r="A63" s="231"/>
      <c r="B63" s="155"/>
      <c r="C63" s="231"/>
      <c r="D63" s="125"/>
      <c r="E63" s="186"/>
      <c r="F63" s="212"/>
      <c r="G63" s="209"/>
      <c r="H63" s="212"/>
      <c r="I63" s="212"/>
    </row>
    <row r="64" spans="1:9" ht="79.5" customHeight="1">
      <c r="A64" s="204"/>
      <c r="B64" s="156"/>
      <c r="C64" s="204"/>
      <c r="D64" s="232"/>
      <c r="E64" s="187"/>
      <c r="F64" s="213"/>
      <c r="G64" s="210"/>
      <c r="H64" s="213"/>
      <c r="I64" s="213"/>
    </row>
    <row r="65" spans="1:9" ht="12.75" customHeight="1" hidden="1">
      <c r="A65" s="231"/>
      <c r="B65" s="155"/>
      <c r="C65" s="231"/>
      <c r="D65" s="125"/>
      <c r="E65" s="186"/>
      <c r="F65" s="212"/>
      <c r="G65" s="209"/>
      <c r="H65" s="212"/>
      <c r="I65" s="212"/>
    </row>
    <row r="66" spans="1:9" ht="1.5" customHeight="1">
      <c r="A66" s="231"/>
      <c r="B66" s="155"/>
      <c r="C66" s="231"/>
      <c r="D66" s="125"/>
      <c r="E66" s="186"/>
      <c r="F66" s="212"/>
      <c r="G66" s="209"/>
      <c r="H66" s="212"/>
      <c r="I66" s="212"/>
    </row>
    <row r="67" spans="1:9" ht="12.75" customHeight="1" hidden="1">
      <c r="A67" s="231"/>
      <c r="B67" s="155"/>
      <c r="C67" s="231"/>
      <c r="D67" s="125"/>
      <c r="E67" s="186"/>
      <c r="F67" s="212"/>
      <c r="G67" s="209"/>
      <c r="H67" s="212"/>
      <c r="I67" s="212"/>
    </row>
    <row r="68" spans="1:9" ht="12.75" customHeight="1" hidden="1">
      <c r="A68" s="231"/>
      <c r="B68" s="155"/>
      <c r="C68" s="231"/>
      <c r="D68" s="125"/>
      <c r="E68" s="186"/>
      <c r="F68" s="212"/>
      <c r="G68" s="209"/>
      <c r="H68" s="212"/>
      <c r="I68" s="212"/>
    </row>
    <row r="69" spans="1:9" ht="12.75" customHeight="1" hidden="1">
      <c r="A69" s="231"/>
      <c r="B69" s="155"/>
      <c r="C69" s="231"/>
      <c r="D69" s="125"/>
      <c r="E69" s="186"/>
      <c r="F69" s="212"/>
      <c r="G69" s="209"/>
      <c r="H69" s="212"/>
      <c r="I69" s="212"/>
    </row>
    <row r="70" spans="1:9" ht="76.5" customHeight="1" hidden="1">
      <c r="A70" s="204"/>
      <c r="B70" s="156"/>
      <c r="C70" s="204"/>
      <c r="D70" s="232"/>
      <c r="E70" s="187"/>
      <c r="F70" s="213"/>
      <c r="G70" s="210"/>
      <c r="H70" s="213"/>
      <c r="I70" s="213"/>
    </row>
    <row r="71" spans="1:9" ht="76.5" customHeight="1">
      <c r="A71" s="67" t="s">
        <v>65</v>
      </c>
      <c r="B71" s="69">
        <v>7362</v>
      </c>
      <c r="C71" s="67" t="s">
        <v>29</v>
      </c>
      <c r="D71" s="51" t="s">
        <v>66</v>
      </c>
      <c r="E71" s="68" t="s">
        <v>88</v>
      </c>
      <c r="F71" s="66">
        <v>1492600</v>
      </c>
      <c r="G71" s="65"/>
      <c r="H71" s="66"/>
      <c r="I71" s="66">
        <f>F71</f>
        <v>1492600</v>
      </c>
    </row>
    <row r="72" spans="1:9" ht="18.75">
      <c r="A72" s="60"/>
      <c r="B72" s="36"/>
      <c r="C72" s="35"/>
      <c r="D72" s="22" t="s">
        <v>1</v>
      </c>
      <c r="E72" s="37"/>
      <c r="F72" s="21">
        <f>F25+F49+F50+F57+F58+F71</f>
        <v>2024455</v>
      </c>
      <c r="G72" s="21"/>
      <c r="H72" s="21"/>
      <c r="I72" s="21">
        <f>F72</f>
        <v>2024455</v>
      </c>
    </row>
    <row r="73" spans="1:9" ht="18.75">
      <c r="A73" s="61" t="s">
        <v>55</v>
      </c>
      <c r="B73" s="3"/>
      <c r="C73" s="3"/>
      <c r="D73" s="3"/>
      <c r="E73" s="3"/>
      <c r="F73" s="3"/>
      <c r="G73" s="3"/>
      <c r="H73" s="3"/>
      <c r="I73" s="3"/>
    </row>
    <row r="74" spans="1:9" ht="18.75">
      <c r="A74" s="62"/>
      <c r="B74" s="12"/>
      <c r="C74" s="13"/>
      <c r="D74" s="14"/>
      <c r="E74" s="14"/>
      <c r="F74" s="14"/>
      <c r="G74" s="14"/>
      <c r="H74" s="14"/>
      <c r="I74" s="14"/>
    </row>
    <row r="75" spans="1:9" ht="18.75">
      <c r="A75" s="62"/>
      <c r="B75" s="12"/>
      <c r="C75" s="15"/>
      <c r="D75" s="14"/>
      <c r="E75" s="14"/>
      <c r="F75" s="14"/>
      <c r="G75" s="14"/>
      <c r="H75" s="14"/>
      <c r="I75" s="15"/>
    </row>
    <row r="76" spans="1:9" ht="12.75">
      <c r="A76" s="63"/>
      <c r="B76" s="16"/>
      <c r="C76" s="16"/>
      <c r="D76" s="17"/>
      <c r="E76" s="17"/>
      <c r="F76" s="17"/>
      <c r="G76" s="17"/>
      <c r="H76" s="17"/>
      <c r="I76" s="17"/>
    </row>
    <row r="77" ht="12.75">
      <c r="F77" s="9"/>
    </row>
    <row r="84" ht="12.75">
      <c r="F84" s="9"/>
    </row>
    <row r="88" ht="12.75">
      <c r="F88" s="9"/>
    </row>
    <row r="89" ht="12.75">
      <c r="F89" s="9"/>
    </row>
    <row r="90" ht="12.75">
      <c r="F90" s="9"/>
    </row>
    <row r="113" ht="12.75">
      <c r="I113" s="11"/>
    </row>
  </sheetData>
  <sheetProtection/>
  <autoFilter ref="J12:M50"/>
  <mergeCells count="70">
    <mergeCell ref="A65:A70"/>
    <mergeCell ref="B65:B70"/>
    <mergeCell ref="C65:C70"/>
    <mergeCell ref="D65:D70"/>
    <mergeCell ref="E58:E64"/>
    <mergeCell ref="F58:F64"/>
    <mergeCell ref="I65:I70"/>
    <mergeCell ref="H58:H64"/>
    <mergeCell ref="I58:I64"/>
    <mergeCell ref="E65:E70"/>
    <mergeCell ref="F65:F70"/>
    <mergeCell ref="G65:G70"/>
    <mergeCell ref="H65:H70"/>
    <mergeCell ref="G50:G56"/>
    <mergeCell ref="H50:H56"/>
    <mergeCell ref="I50:I56"/>
    <mergeCell ref="G58:G64"/>
    <mergeCell ref="E50:E56"/>
    <mergeCell ref="F50:F56"/>
    <mergeCell ref="A58:A64"/>
    <mergeCell ref="B58:B64"/>
    <mergeCell ref="C58:C64"/>
    <mergeCell ref="A50:A56"/>
    <mergeCell ref="B50:B56"/>
    <mergeCell ref="C50:C56"/>
    <mergeCell ref="D50:D56"/>
    <mergeCell ref="D58:D64"/>
    <mergeCell ref="L4:L5"/>
    <mergeCell ref="A9:I9"/>
    <mergeCell ref="H11:H12"/>
    <mergeCell ref="I11:I12"/>
    <mergeCell ref="D11:D12"/>
    <mergeCell ref="F11:F12"/>
    <mergeCell ref="G11:G12"/>
    <mergeCell ref="E11:E12"/>
    <mergeCell ref="B11:B12"/>
    <mergeCell ref="A11:A12"/>
    <mergeCell ref="C11:C12"/>
    <mergeCell ref="D13:E13"/>
    <mergeCell ref="G2:I2"/>
    <mergeCell ref="G3:I3"/>
    <mergeCell ref="G4:I4"/>
    <mergeCell ref="A8:I8"/>
    <mergeCell ref="A7:I7"/>
    <mergeCell ref="B6:H6"/>
    <mergeCell ref="D14:E14"/>
    <mergeCell ref="A15:A20"/>
    <mergeCell ref="C15:C20"/>
    <mergeCell ref="D15:D20"/>
    <mergeCell ref="C45:E45"/>
    <mergeCell ref="D44:E44"/>
    <mergeCell ref="E25:E31"/>
    <mergeCell ref="A46:A48"/>
    <mergeCell ref="B46:B48"/>
    <mergeCell ref="C46:C48"/>
    <mergeCell ref="D46:D48"/>
    <mergeCell ref="D32:D38"/>
    <mergeCell ref="C32:C38"/>
    <mergeCell ref="D25:D31"/>
    <mergeCell ref="A39:A42"/>
    <mergeCell ref="C39:C42"/>
    <mergeCell ref="D39:D42"/>
    <mergeCell ref="C25:C31"/>
    <mergeCell ref="A25:A31"/>
    <mergeCell ref="A32:A38"/>
    <mergeCell ref="B25:B31"/>
    <mergeCell ref="G25:G31"/>
    <mergeCell ref="H25:H31"/>
    <mergeCell ref="I25:I31"/>
    <mergeCell ref="F25:F31"/>
  </mergeCells>
  <printOptions/>
  <pageMargins left="0.984251968503937" right="0.11811023622047245" top="0.1968503937007874" bottom="0.3937007874015748" header="0" footer="0"/>
  <pageSetup blackAndWhite="1" errors="NA" horizontalDpi="600" verticalDpi="600" orientation="portrait" paperSize="9" scale="4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tabSelected="1" view="pageBreakPreview" zoomScale="80" zoomScaleNormal="80" zoomScaleSheetLayoutView="8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41" sqref="G41"/>
    </sheetView>
  </sheetViews>
  <sheetFormatPr defaultColWidth="8.8515625" defaultRowHeight="12.75" outlineLevelRow="1"/>
  <cols>
    <col min="1" max="1" width="10.57421875" style="1" customWidth="1"/>
    <col min="2" max="2" width="9.8515625" style="1" customWidth="1"/>
    <col min="3" max="3" width="8.140625" style="1" customWidth="1"/>
    <col min="4" max="4" width="41.57421875" style="1" customWidth="1"/>
    <col min="5" max="5" width="50.00390625" style="1" customWidth="1"/>
    <col min="6" max="6" width="18.28125" style="82" customWidth="1"/>
    <col min="7" max="7" width="15.8515625" style="1" customWidth="1"/>
    <col min="8" max="8" width="25.140625" style="1" customWidth="1"/>
    <col min="9" max="9" width="24.28125" style="1" customWidth="1"/>
    <col min="10" max="10" width="14.140625" style="1" customWidth="1"/>
    <col min="11" max="12" width="11.421875" style="1" customWidth="1"/>
    <col min="13" max="13" width="15.57421875" style="1" customWidth="1"/>
    <col min="14" max="16384" width="8.8515625" style="1" customWidth="1"/>
  </cols>
  <sheetData>
    <row r="1" spans="6:7" s="20" customFormat="1" ht="15.75">
      <c r="F1" s="109"/>
      <c r="G1" s="19" t="s">
        <v>74</v>
      </c>
    </row>
    <row r="2" spans="6:9" s="20" customFormat="1" ht="12.75" customHeight="1">
      <c r="F2" s="109"/>
      <c r="G2" s="256" t="s">
        <v>101</v>
      </c>
      <c r="H2" s="256"/>
      <c r="I2" s="256"/>
    </row>
    <row r="3" spans="6:9" s="20" customFormat="1" ht="15.75">
      <c r="F3" s="109"/>
      <c r="G3" s="256" t="s">
        <v>117</v>
      </c>
      <c r="H3" s="256"/>
      <c r="I3" s="256"/>
    </row>
    <row r="4" spans="6:9" s="20" customFormat="1" ht="15.75">
      <c r="F4" s="109"/>
      <c r="G4" s="256"/>
      <c r="H4" s="256"/>
      <c r="I4" s="256"/>
    </row>
    <row r="5" spans="4:9" s="20" customFormat="1" ht="19.5">
      <c r="D5" s="198"/>
      <c r="E5" s="257"/>
      <c r="F5" s="257"/>
      <c r="G5" s="257"/>
      <c r="H5" s="83"/>
      <c r="I5" s="83"/>
    </row>
    <row r="6" spans="4:7" s="20" customFormat="1" ht="18.75">
      <c r="D6" s="198"/>
      <c r="E6" s="258"/>
      <c r="F6" s="258"/>
      <c r="G6" s="258"/>
    </row>
    <row r="7" spans="1:9" s="20" customFormat="1" ht="18.75">
      <c r="A7" s="198" t="s">
        <v>90</v>
      </c>
      <c r="B7" s="198"/>
      <c r="C7" s="198"/>
      <c r="D7" s="198"/>
      <c r="E7" s="198"/>
      <c r="F7" s="198"/>
      <c r="G7" s="198"/>
      <c r="H7" s="198"/>
      <c r="I7" s="198"/>
    </row>
    <row r="8" ht="13.5" thickBot="1">
      <c r="I8" s="4" t="s">
        <v>2</v>
      </c>
    </row>
    <row r="9" spans="1:9" ht="57" customHeight="1">
      <c r="A9" s="249" t="s">
        <v>41</v>
      </c>
      <c r="B9" s="249" t="s">
        <v>91</v>
      </c>
      <c r="C9" s="249" t="s">
        <v>92</v>
      </c>
      <c r="D9" s="251" t="s">
        <v>93</v>
      </c>
      <c r="E9" s="253" t="s">
        <v>94</v>
      </c>
      <c r="F9" s="262" t="s">
        <v>95</v>
      </c>
      <c r="G9" s="255" t="s">
        <v>96</v>
      </c>
      <c r="H9" s="259" t="s">
        <v>97</v>
      </c>
      <c r="I9" s="260" t="s">
        <v>98</v>
      </c>
    </row>
    <row r="10" spans="1:10" ht="109.5" customHeight="1" thickBot="1">
      <c r="A10" s="250"/>
      <c r="B10" s="250"/>
      <c r="C10" s="250"/>
      <c r="D10" s="252"/>
      <c r="E10" s="254"/>
      <c r="F10" s="263"/>
      <c r="G10" s="255"/>
      <c r="H10" s="259"/>
      <c r="I10" s="261"/>
      <c r="J10" s="82"/>
    </row>
    <row r="11" spans="1:10" ht="16.5" thickBot="1">
      <c r="A11" s="114" t="s">
        <v>40</v>
      </c>
      <c r="B11" s="116"/>
      <c r="C11" s="153"/>
      <c r="D11" s="246" t="s">
        <v>75</v>
      </c>
      <c r="E11" s="247" t="s">
        <v>72</v>
      </c>
      <c r="F11" s="154" t="s">
        <v>99</v>
      </c>
      <c r="G11" s="107">
        <f>G12</f>
        <v>0</v>
      </c>
      <c r="H11" s="171">
        <f>H12</f>
        <v>2272076</v>
      </c>
      <c r="I11" s="177" t="s">
        <v>99</v>
      </c>
      <c r="J11" s="82"/>
    </row>
    <row r="12" spans="1:10" ht="16.5" thickBot="1">
      <c r="A12" s="115" t="s">
        <v>60</v>
      </c>
      <c r="B12" s="117"/>
      <c r="C12" s="117"/>
      <c r="D12" s="248" t="s">
        <v>75</v>
      </c>
      <c r="E12" s="248" t="s">
        <v>72</v>
      </c>
      <c r="F12" s="118" t="s">
        <v>99</v>
      </c>
      <c r="G12" s="127"/>
      <c r="H12" s="127">
        <v>2272076</v>
      </c>
      <c r="I12" s="178" t="s">
        <v>99</v>
      </c>
      <c r="J12" s="197"/>
    </row>
    <row r="13" spans="1:10" ht="39" thickBot="1">
      <c r="A13" s="158" t="s">
        <v>68</v>
      </c>
      <c r="B13" s="158" t="s">
        <v>78</v>
      </c>
      <c r="C13" s="159" t="s">
        <v>16</v>
      </c>
      <c r="D13" s="160" t="s">
        <v>102</v>
      </c>
      <c r="E13" s="161" t="s">
        <v>103</v>
      </c>
      <c r="F13" s="150" t="s">
        <v>99</v>
      </c>
      <c r="G13" s="151">
        <v>273974</v>
      </c>
      <c r="H13" s="172">
        <v>269000</v>
      </c>
      <c r="I13" s="151" t="s">
        <v>99</v>
      </c>
      <c r="J13" s="236"/>
    </row>
    <row r="14" spans="1:10" ht="16.5" thickBot="1">
      <c r="A14" s="233" t="s">
        <v>104</v>
      </c>
      <c r="B14" s="243" t="s">
        <v>105</v>
      </c>
      <c r="C14" s="240" t="s">
        <v>29</v>
      </c>
      <c r="D14" s="237" t="s">
        <v>106</v>
      </c>
      <c r="E14" s="152" t="s">
        <v>107</v>
      </c>
      <c r="F14" s="138" t="s">
        <v>108</v>
      </c>
      <c r="G14" s="143">
        <v>273005</v>
      </c>
      <c r="H14" s="136">
        <v>273005</v>
      </c>
      <c r="I14" s="143"/>
      <c r="J14" s="236"/>
    </row>
    <row r="15" spans="1:10" ht="36.75" thickBot="1">
      <c r="A15" s="234"/>
      <c r="B15" s="244"/>
      <c r="C15" s="241"/>
      <c r="D15" s="238"/>
      <c r="E15" s="149" t="s">
        <v>109</v>
      </c>
      <c r="F15" s="138" t="s">
        <v>108</v>
      </c>
      <c r="G15" s="143">
        <v>1228932</v>
      </c>
      <c r="H15" s="136">
        <v>109930.72</v>
      </c>
      <c r="I15" s="143"/>
      <c r="J15" s="236"/>
    </row>
    <row r="16" spans="1:10" ht="24.75" thickBot="1">
      <c r="A16" s="234"/>
      <c r="B16" s="244"/>
      <c r="C16" s="241"/>
      <c r="D16" s="238"/>
      <c r="E16" s="134" t="s">
        <v>110</v>
      </c>
      <c r="F16" s="138">
        <v>2019</v>
      </c>
      <c r="G16" s="143"/>
      <c r="H16" s="136">
        <v>214120</v>
      </c>
      <c r="I16" s="143"/>
      <c r="J16" s="236"/>
    </row>
    <row r="17" spans="1:10" ht="24.75" thickBot="1">
      <c r="A17" s="234"/>
      <c r="B17" s="244"/>
      <c r="C17" s="241"/>
      <c r="D17" s="238"/>
      <c r="E17" s="111" t="s">
        <v>111</v>
      </c>
      <c r="F17" s="139" t="s">
        <v>108</v>
      </c>
      <c r="G17" s="144"/>
      <c r="H17" s="89">
        <v>51308</v>
      </c>
      <c r="I17" s="144"/>
      <c r="J17" s="236"/>
    </row>
    <row r="18" spans="1:10" ht="36.75" thickBot="1">
      <c r="A18" s="234"/>
      <c r="B18" s="244"/>
      <c r="C18" s="241"/>
      <c r="D18" s="238"/>
      <c r="E18" s="135" t="s">
        <v>112</v>
      </c>
      <c r="F18" s="138" t="s">
        <v>108</v>
      </c>
      <c r="G18" s="143"/>
      <c r="H18" s="136">
        <v>11030</v>
      </c>
      <c r="I18" s="143"/>
      <c r="J18" s="236"/>
    </row>
    <row r="19" spans="1:10" ht="36.75" thickBot="1">
      <c r="A19" s="234"/>
      <c r="B19" s="244"/>
      <c r="C19" s="241"/>
      <c r="D19" s="238"/>
      <c r="E19" s="111" t="s">
        <v>113</v>
      </c>
      <c r="F19" s="139" t="s">
        <v>116</v>
      </c>
      <c r="G19" s="144">
        <v>1298884</v>
      </c>
      <c r="H19" s="89">
        <v>81182.28</v>
      </c>
      <c r="I19" s="144"/>
      <c r="J19" s="236"/>
    </row>
    <row r="20" spans="1:10" ht="36.75" thickBot="1">
      <c r="A20" s="234"/>
      <c r="B20" s="244"/>
      <c r="C20" s="241"/>
      <c r="D20" s="238"/>
      <c r="E20" s="148" t="s">
        <v>114</v>
      </c>
      <c r="F20" s="138">
        <v>2019</v>
      </c>
      <c r="G20" s="143"/>
      <c r="H20" s="136">
        <v>757500</v>
      </c>
      <c r="I20" s="143"/>
      <c r="J20" s="236"/>
    </row>
    <row r="21" spans="1:10" ht="36.75" thickBot="1">
      <c r="A21" s="235"/>
      <c r="B21" s="245"/>
      <c r="C21" s="242"/>
      <c r="D21" s="239"/>
      <c r="E21" s="112" t="s">
        <v>115</v>
      </c>
      <c r="F21" s="146" t="s">
        <v>100</v>
      </c>
      <c r="G21" s="147"/>
      <c r="H21" s="96">
        <v>505000</v>
      </c>
      <c r="I21" s="145">
        <v>100</v>
      </c>
      <c r="J21" s="236"/>
    </row>
    <row r="22" spans="1:10" ht="16.5" customHeight="1" hidden="1" outlineLevel="1" thickBot="1">
      <c r="A22" s="162" t="s">
        <v>76</v>
      </c>
      <c r="B22" s="93">
        <v>6000</v>
      </c>
      <c r="C22" s="98"/>
      <c r="D22" s="133" t="s">
        <v>77</v>
      </c>
      <c r="E22" s="95"/>
      <c r="F22" s="137"/>
      <c r="G22" s="140">
        <f>G23</f>
        <v>0</v>
      </c>
      <c r="H22" s="130">
        <f>H23</f>
        <v>0</v>
      </c>
      <c r="I22" s="179">
        <f>I23</f>
        <v>0</v>
      </c>
      <c r="J22" s="236"/>
    </row>
    <row r="23" spans="1:10" ht="45" customHeight="1" hidden="1" outlineLevel="1">
      <c r="A23" s="163" t="s">
        <v>68</v>
      </c>
      <c r="B23" s="91" t="s">
        <v>78</v>
      </c>
      <c r="C23" s="85" t="s">
        <v>16</v>
      </c>
      <c r="D23" s="103" t="s">
        <v>70</v>
      </c>
      <c r="E23" s="104"/>
      <c r="F23" s="120"/>
      <c r="G23" s="128">
        <f>G24+G25</f>
        <v>0</v>
      </c>
      <c r="H23" s="128">
        <f>H24+H25</f>
        <v>0</v>
      </c>
      <c r="I23" s="141">
        <f>I24+I25</f>
        <v>0</v>
      </c>
      <c r="J23" s="236"/>
    </row>
    <row r="24" spans="1:10" ht="48" customHeight="1" hidden="1" outlineLevel="1" thickBot="1">
      <c r="A24" s="164"/>
      <c r="B24" s="85"/>
      <c r="C24" s="91"/>
      <c r="D24" s="99"/>
      <c r="E24" s="84" t="s">
        <v>71</v>
      </c>
      <c r="F24" s="121"/>
      <c r="G24" s="129">
        <v>0</v>
      </c>
      <c r="H24" s="128">
        <v>0</v>
      </c>
      <c r="I24" s="141">
        <v>0</v>
      </c>
      <c r="J24" s="236"/>
    </row>
    <row r="25" spans="1:10" ht="36.75" customHeight="1" hidden="1" outlineLevel="1">
      <c r="A25" s="165"/>
      <c r="B25" s="101"/>
      <c r="C25" s="101"/>
      <c r="D25" s="102"/>
      <c r="E25" s="105" t="s">
        <v>79</v>
      </c>
      <c r="F25" s="122"/>
      <c r="G25" s="131">
        <v>0</v>
      </c>
      <c r="H25" s="131">
        <v>0</v>
      </c>
      <c r="I25" s="142">
        <v>0</v>
      </c>
      <c r="J25" s="236"/>
    </row>
    <row r="26" spans="1:10" ht="32.25" customHeight="1" hidden="1" outlineLevel="1" thickBot="1">
      <c r="A26" s="162" t="s">
        <v>80</v>
      </c>
      <c r="B26" s="93" t="s">
        <v>81</v>
      </c>
      <c r="C26" s="97"/>
      <c r="D26" s="94" t="s">
        <v>82</v>
      </c>
      <c r="E26" s="87"/>
      <c r="F26" s="119"/>
      <c r="G26" s="132">
        <f>G27+G30</f>
        <v>0</v>
      </c>
      <c r="H26" s="132">
        <f>H27+H30</f>
        <v>0</v>
      </c>
      <c r="I26" s="180">
        <f>I27+I30</f>
        <v>0</v>
      </c>
      <c r="J26" s="236"/>
    </row>
    <row r="27" spans="1:10" ht="48" customHeight="1" hidden="1" outlineLevel="1" thickBot="1">
      <c r="A27" s="163" t="s">
        <v>59</v>
      </c>
      <c r="B27" s="91" t="s">
        <v>83</v>
      </c>
      <c r="C27" s="91" t="s">
        <v>56</v>
      </c>
      <c r="D27" s="99" t="s">
        <v>50</v>
      </c>
      <c r="E27" s="92"/>
      <c r="F27" s="121"/>
      <c r="G27" s="129">
        <f>G28+G29</f>
        <v>0</v>
      </c>
      <c r="H27" s="129">
        <f>H28+H29</f>
        <v>0</v>
      </c>
      <c r="I27" s="145">
        <f>I28+I29</f>
        <v>0</v>
      </c>
      <c r="J27" s="236"/>
    </row>
    <row r="28" spans="1:10" ht="48" customHeight="1" hidden="1" outlineLevel="1" thickBot="1">
      <c r="A28" s="164"/>
      <c r="B28" s="85"/>
      <c r="C28" s="85"/>
      <c r="D28" s="86"/>
      <c r="E28" s="88" t="s">
        <v>84</v>
      </c>
      <c r="F28" s="123"/>
      <c r="G28" s="128">
        <v>0</v>
      </c>
      <c r="H28" s="173">
        <v>0</v>
      </c>
      <c r="I28" s="181">
        <v>0</v>
      </c>
      <c r="J28" s="236"/>
    </row>
    <row r="29" spans="1:10" ht="50.25" customHeight="1" hidden="1" outlineLevel="1">
      <c r="A29" s="165"/>
      <c r="B29" s="101"/>
      <c r="C29" s="101"/>
      <c r="D29" s="102"/>
      <c r="E29" s="106" t="s">
        <v>85</v>
      </c>
      <c r="F29" s="124"/>
      <c r="G29" s="131">
        <v>0</v>
      </c>
      <c r="H29" s="174">
        <v>0</v>
      </c>
      <c r="I29" s="182">
        <v>0</v>
      </c>
      <c r="J29" s="236"/>
    </row>
    <row r="30" spans="1:10" ht="51" customHeight="1" hidden="1" outlineLevel="1">
      <c r="A30" s="164" t="s">
        <v>65</v>
      </c>
      <c r="B30" s="85" t="s">
        <v>86</v>
      </c>
      <c r="C30" s="85" t="s">
        <v>29</v>
      </c>
      <c r="D30" s="90" t="s">
        <v>87</v>
      </c>
      <c r="E30" s="87"/>
      <c r="F30" s="119"/>
      <c r="G30" s="128">
        <f>G31</f>
        <v>0</v>
      </c>
      <c r="H30" s="128">
        <f>H31</f>
        <v>0</v>
      </c>
      <c r="I30" s="141">
        <f>I31</f>
        <v>0</v>
      </c>
      <c r="J30" s="236"/>
    </row>
    <row r="31" spans="1:10" ht="32.25" customHeight="1" hidden="1" outlineLevel="1" thickBot="1">
      <c r="A31" s="163"/>
      <c r="B31" s="91"/>
      <c r="C31" s="91"/>
      <c r="D31" s="99"/>
      <c r="E31" s="100" t="s">
        <v>88</v>
      </c>
      <c r="F31" s="126"/>
      <c r="G31" s="129">
        <v>0</v>
      </c>
      <c r="H31" s="175">
        <v>0</v>
      </c>
      <c r="I31" s="183">
        <v>0</v>
      </c>
      <c r="J31" s="236"/>
    </row>
    <row r="32" spans="1:10" ht="16.5" collapsed="1" thickBot="1">
      <c r="A32" s="166"/>
      <c r="B32" s="167"/>
      <c r="C32" s="167"/>
      <c r="D32" s="168" t="s">
        <v>73</v>
      </c>
      <c r="E32" s="167"/>
      <c r="F32" s="169" t="s">
        <v>99</v>
      </c>
      <c r="G32" s="170">
        <f>G11</f>
        <v>0</v>
      </c>
      <c r="H32" s="176">
        <f>SUM(H13:H31)</f>
        <v>2272076</v>
      </c>
      <c r="I32" s="184" t="str">
        <f>I11</f>
        <v>х</v>
      </c>
      <c r="J32" s="236"/>
    </row>
    <row r="33" spans="4:10" ht="15.75">
      <c r="D33" s="20"/>
      <c r="E33" s="20"/>
      <c r="F33" s="109"/>
      <c r="G33" s="20"/>
      <c r="H33" s="113"/>
      <c r="I33" s="20"/>
      <c r="J33" s="236"/>
    </row>
    <row r="34" spans="4:10" ht="15.75">
      <c r="D34" s="108" t="s">
        <v>89</v>
      </c>
      <c r="E34" s="19" t="s">
        <v>118</v>
      </c>
      <c r="F34" s="110"/>
      <c r="G34" s="20"/>
      <c r="H34" s="20"/>
      <c r="I34" s="20"/>
      <c r="J34" s="236"/>
    </row>
    <row r="35" spans="4:9" ht="15.75">
      <c r="D35" s="20"/>
      <c r="E35" s="20"/>
      <c r="F35" s="109"/>
      <c r="G35" s="20"/>
      <c r="H35" s="20"/>
      <c r="I35" s="20"/>
    </row>
    <row r="36" spans="4:9" ht="15.75">
      <c r="D36" s="20"/>
      <c r="E36" s="20"/>
      <c r="F36" s="109"/>
      <c r="G36" s="20"/>
      <c r="H36" s="20"/>
      <c r="I36" s="20"/>
    </row>
    <row r="37" spans="4:9" ht="15.75">
      <c r="D37" s="20"/>
      <c r="E37" s="20"/>
      <c r="F37" s="109"/>
      <c r="G37" s="20"/>
      <c r="H37" s="20"/>
      <c r="I37" s="20"/>
    </row>
    <row r="38" spans="4:9" ht="15.75">
      <c r="D38" s="20"/>
      <c r="E38" s="20"/>
      <c r="F38" s="109"/>
      <c r="G38" s="20"/>
      <c r="H38" s="20"/>
      <c r="I38" s="20"/>
    </row>
    <row r="39" spans="4:9" ht="15.75">
      <c r="D39" s="20"/>
      <c r="E39" s="20"/>
      <c r="F39" s="109"/>
      <c r="G39" s="20"/>
      <c r="H39" s="20"/>
      <c r="I39" s="20"/>
    </row>
    <row r="40" spans="4:9" ht="15.75">
      <c r="D40" s="20"/>
      <c r="E40" s="20"/>
      <c r="F40" s="109"/>
      <c r="G40" s="20"/>
      <c r="H40" s="20"/>
      <c r="I40" s="20"/>
    </row>
    <row r="41" spans="4:9" ht="15.75">
      <c r="D41" s="20"/>
      <c r="E41" s="20"/>
      <c r="F41" s="109"/>
      <c r="G41" s="20"/>
      <c r="H41" s="20"/>
      <c r="I41" s="20"/>
    </row>
    <row r="42" spans="4:9" ht="15.75">
      <c r="D42" s="20"/>
      <c r="E42" s="20"/>
      <c r="F42" s="109"/>
      <c r="G42" s="20"/>
      <c r="H42" s="20"/>
      <c r="I42" s="20"/>
    </row>
    <row r="43" spans="4:9" ht="15.75">
      <c r="D43" s="20"/>
      <c r="E43" s="20"/>
      <c r="F43" s="109"/>
      <c r="G43" s="20"/>
      <c r="H43" s="20"/>
      <c r="I43" s="20"/>
    </row>
    <row r="44" spans="4:9" ht="15.75">
      <c r="D44" s="20"/>
      <c r="E44" s="20"/>
      <c r="F44" s="109"/>
      <c r="G44" s="20"/>
      <c r="H44" s="20"/>
      <c r="I44" s="20"/>
    </row>
    <row r="45" spans="4:9" ht="15.75">
      <c r="D45" s="20"/>
      <c r="E45" s="20"/>
      <c r="F45" s="109"/>
      <c r="G45" s="20"/>
      <c r="H45" s="20"/>
      <c r="I45" s="20"/>
    </row>
    <row r="46" spans="4:9" ht="15.75">
      <c r="D46" s="20"/>
      <c r="E46" s="20"/>
      <c r="F46" s="109"/>
      <c r="G46" s="20"/>
      <c r="H46" s="20"/>
      <c r="I46" s="20"/>
    </row>
    <row r="47" spans="4:9" ht="15.75">
      <c r="D47" s="20"/>
      <c r="E47" s="20"/>
      <c r="F47" s="109"/>
      <c r="G47" s="20"/>
      <c r="H47" s="20"/>
      <c r="I47" s="20"/>
    </row>
    <row r="48" spans="4:9" ht="15.75">
      <c r="D48" s="20"/>
      <c r="E48" s="20"/>
      <c r="F48" s="109"/>
      <c r="G48" s="20"/>
      <c r="H48" s="20"/>
      <c r="I48" s="20"/>
    </row>
    <row r="49" spans="4:9" ht="15.75">
      <c r="D49" s="20"/>
      <c r="E49" s="20"/>
      <c r="F49" s="109"/>
      <c r="G49" s="20"/>
      <c r="H49" s="20"/>
      <c r="I49" s="20"/>
    </row>
    <row r="50" spans="4:9" ht="15.75">
      <c r="D50" s="20"/>
      <c r="E50" s="20"/>
      <c r="F50" s="109"/>
      <c r="G50" s="20"/>
      <c r="H50" s="20"/>
      <c r="I50" s="20"/>
    </row>
    <row r="51" spans="4:9" ht="15.75">
      <c r="D51" s="20"/>
      <c r="E51" s="20"/>
      <c r="F51" s="109"/>
      <c r="G51" s="20"/>
      <c r="H51" s="20"/>
      <c r="I51" s="20"/>
    </row>
    <row r="52" spans="4:9" ht="15.75">
      <c r="D52" s="20"/>
      <c r="E52" s="20"/>
      <c r="F52" s="109"/>
      <c r="G52" s="20"/>
      <c r="H52" s="20"/>
      <c r="I52" s="20"/>
    </row>
    <row r="53" spans="4:9" ht="15.75">
      <c r="D53" s="20"/>
      <c r="E53" s="20"/>
      <c r="F53" s="109"/>
      <c r="G53" s="20"/>
      <c r="H53" s="20"/>
      <c r="I53" s="20"/>
    </row>
    <row r="54" spans="4:9" ht="15.75">
      <c r="D54" s="20"/>
      <c r="E54" s="20"/>
      <c r="F54" s="109"/>
      <c r="G54" s="20"/>
      <c r="H54" s="20"/>
      <c r="I54" s="20"/>
    </row>
    <row r="55" spans="4:9" ht="15.75">
      <c r="D55" s="20"/>
      <c r="E55" s="20"/>
      <c r="F55" s="109"/>
      <c r="G55" s="20"/>
      <c r="H55" s="20"/>
      <c r="I55" s="20"/>
    </row>
    <row r="56" spans="4:9" ht="15.75">
      <c r="D56" s="20"/>
      <c r="E56" s="20"/>
      <c r="F56" s="109"/>
      <c r="G56" s="20"/>
      <c r="H56" s="20"/>
      <c r="I56" s="20"/>
    </row>
    <row r="57" spans="4:9" ht="15.75">
      <c r="D57" s="20"/>
      <c r="E57" s="20"/>
      <c r="F57" s="109"/>
      <c r="G57" s="20"/>
      <c r="H57" s="20"/>
      <c r="I57" s="20"/>
    </row>
    <row r="58" spans="4:9" ht="15.75">
      <c r="D58" s="20"/>
      <c r="E58" s="20"/>
      <c r="F58" s="109"/>
      <c r="G58" s="20"/>
      <c r="H58" s="20"/>
      <c r="I58" s="20"/>
    </row>
    <row r="59" spans="4:9" ht="15.75">
      <c r="D59" s="20"/>
      <c r="E59" s="20"/>
      <c r="F59" s="109"/>
      <c r="G59" s="20"/>
      <c r="H59" s="20"/>
      <c r="I59" s="20"/>
    </row>
    <row r="60" spans="4:9" ht="15.75">
      <c r="D60" s="20"/>
      <c r="E60" s="20"/>
      <c r="F60" s="109"/>
      <c r="G60" s="20"/>
      <c r="H60" s="20"/>
      <c r="I60" s="20"/>
    </row>
    <row r="61" spans="4:9" ht="15.75">
      <c r="D61" s="20"/>
      <c r="E61" s="20"/>
      <c r="F61" s="109"/>
      <c r="G61" s="20"/>
      <c r="H61" s="20"/>
      <c r="I61" s="20"/>
    </row>
    <row r="62" spans="4:9" ht="15.75">
      <c r="D62" s="20"/>
      <c r="E62" s="20"/>
      <c r="F62" s="109"/>
      <c r="G62" s="20"/>
      <c r="H62" s="20"/>
      <c r="I62" s="20"/>
    </row>
    <row r="63" spans="4:9" ht="15.75">
      <c r="D63" s="20"/>
      <c r="E63" s="20"/>
      <c r="F63" s="109"/>
      <c r="G63" s="20"/>
      <c r="H63" s="20"/>
      <c r="I63" s="20"/>
    </row>
    <row r="64" spans="4:9" ht="15.75">
      <c r="D64" s="20"/>
      <c r="E64" s="20"/>
      <c r="F64" s="109"/>
      <c r="G64" s="20"/>
      <c r="H64" s="20"/>
      <c r="I64" s="20"/>
    </row>
    <row r="65" spans="4:9" ht="15.75">
      <c r="D65" s="20"/>
      <c r="E65" s="20"/>
      <c r="F65" s="109"/>
      <c r="G65" s="20"/>
      <c r="H65" s="20"/>
      <c r="I65" s="20"/>
    </row>
    <row r="66" spans="4:9" ht="15.75">
      <c r="D66" s="20"/>
      <c r="E66" s="20"/>
      <c r="F66" s="109"/>
      <c r="G66" s="20"/>
      <c r="H66" s="20"/>
      <c r="I66" s="20"/>
    </row>
    <row r="67" spans="4:9" ht="15.75">
      <c r="D67" s="20"/>
      <c r="E67" s="20"/>
      <c r="F67" s="109"/>
      <c r="G67" s="20"/>
      <c r="H67" s="20"/>
      <c r="I67" s="20"/>
    </row>
    <row r="68" spans="4:9" ht="15.75">
      <c r="D68" s="20"/>
      <c r="E68" s="20"/>
      <c r="F68" s="109"/>
      <c r="G68" s="20"/>
      <c r="H68" s="20"/>
      <c r="I68" s="20"/>
    </row>
    <row r="69" spans="4:9" ht="15.75">
      <c r="D69" s="20"/>
      <c r="E69" s="20"/>
      <c r="F69" s="109"/>
      <c r="G69" s="20"/>
      <c r="H69" s="20"/>
      <c r="I69" s="20"/>
    </row>
    <row r="70" spans="4:9" ht="15.75">
      <c r="D70" s="20"/>
      <c r="E70" s="20"/>
      <c r="F70" s="109"/>
      <c r="G70" s="20"/>
      <c r="H70" s="20"/>
      <c r="I70" s="20"/>
    </row>
    <row r="71" spans="4:9" ht="15.75">
      <c r="D71" s="20"/>
      <c r="E71" s="20"/>
      <c r="F71" s="109"/>
      <c r="G71" s="20"/>
      <c r="H71" s="20"/>
      <c r="I71" s="20"/>
    </row>
    <row r="72" spans="4:9" ht="15.75">
      <c r="D72" s="20"/>
      <c r="E72" s="20"/>
      <c r="F72" s="109"/>
      <c r="G72" s="20"/>
      <c r="H72" s="20"/>
      <c r="I72" s="20"/>
    </row>
    <row r="73" spans="4:9" ht="15.75">
      <c r="D73" s="20"/>
      <c r="E73" s="20"/>
      <c r="F73" s="109"/>
      <c r="G73" s="20"/>
      <c r="H73" s="20"/>
      <c r="I73" s="20"/>
    </row>
    <row r="74" spans="4:9" ht="15.75">
      <c r="D74" s="20"/>
      <c r="E74" s="20"/>
      <c r="F74" s="109"/>
      <c r="G74" s="20"/>
      <c r="H74" s="20"/>
      <c r="I74" s="20"/>
    </row>
    <row r="75" spans="4:9" ht="15.75">
      <c r="D75" s="20"/>
      <c r="E75" s="20"/>
      <c r="F75" s="109"/>
      <c r="G75" s="20"/>
      <c r="H75" s="20"/>
      <c r="I75" s="20"/>
    </row>
    <row r="76" spans="4:9" ht="15.75">
      <c r="D76" s="20"/>
      <c r="E76" s="20"/>
      <c r="F76" s="109"/>
      <c r="G76" s="20"/>
      <c r="H76" s="20"/>
      <c r="I76" s="20"/>
    </row>
    <row r="77" spans="4:9" ht="15.75">
      <c r="D77" s="20"/>
      <c r="E77" s="20"/>
      <c r="F77" s="109"/>
      <c r="G77" s="20"/>
      <c r="H77" s="20"/>
      <c r="I77" s="20"/>
    </row>
    <row r="78" spans="4:9" ht="15.75">
      <c r="D78" s="20"/>
      <c r="E78" s="20"/>
      <c r="F78" s="109"/>
      <c r="G78" s="20"/>
      <c r="H78" s="20"/>
      <c r="I78" s="20"/>
    </row>
    <row r="79" spans="4:9" ht="15.75">
      <c r="D79" s="20"/>
      <c r="E79" s="20"/>
      <c r="F79" s="109"/>
      <c r="G79" s="20"/>
      <c r="H79" s="20"/>
      <c r="I79" s="20"/>
    </row>
    <row r="80" spans="4:9" ht="15.75">
      <c r="D80" s="20"/>
      <c r="E80" s="20"/>
      <c r="F80" s="109"/>
      <c r="G80" s="20"/>
      <c r="H80" s="20"/>
      <c r="I80" s="20"/>
    </row>
    <row r="81" spans="4:9" ht="15.75">
      <c r="D81" s="20"/>
      <c r="E81" s="20"/>
      <c r="F81" s="109"/>
      <c r="G81" s="20"/>
      <c r="H81" s="20"/>
      <c r="I81" s="20"/>
    </row>
    <row r="82" spans="4:9" ht="15.75">
      <c r="D82" s="20"/>
      <c r="E82" s="20"/>
      <c r="F82" s="109"/>
      <c r="G82" s="20"/>
      <c r="H82" s="20"/>
      <c r="I82" s="20"/>
    </row>
    <row r="83" spans="4:9" ht="15.75">
      <c r="D83" s="20"/>
      <c r="E83" s="20"/>
      <c r="F83" s="109"/>
      <c r="G83" s="20"/>
      <c r="H83" s="20"/>
      <c r="I83" s="20"/>
    </row>
    <row r="84" spans="4:9" ht="15.75">
      <c r="D84" s="20"/>
      <c r="E84" s="20"/>
      <c r="F84" s="109"/>
      <c r="G84" s="20"/>
      <c r="H84" s="20"/>
      <c r="I84" s="20"/>
    </row>
    <row r="85" spans="4:9" ht="15.75">
      <c r="D85" s="20"/>
      <c r="E85" s="20"/>
      <c r="F85" s="109"/>
      <c r="G85" s="20"/>
      <c r="H85" s="20"/>
      <c r="I85" s="20"/>
    </row>
    <row r="86" spans="4:9" ht="15.75">
      <c r="D86" s="20"/>
      <c r="E86" s="20"/>
      <c r="F86" s="109"/>
      <c r="G86" s="20"/>
      <c r="H86" s="20"/>
      <c r="I86" s="20"/>
    </row>
    <row r="87" spans="4:9" ht="15.75">
      <c r="D87" s="20"/>
      <c r="E87" s="20"/>
      <c r="F87" s="109"/>
      <c r="G87" s="20"/>
      <c r="H87" s="20"/>
      <c r="I87" s="20"/>
    </row>
    <row r="88" spans="4:9" ht="15.75">
      <c r="D88" s="20"/>
      <c r="E88" s="20"/>
      <c r="F88" s="109"/>
      <c r="G88" s="20"/>
      <c r="H88" s="20"/>
      <c r="I88" s="20"/>
    </row>
    <row r="89" spans="4:9" ht="15.75">
      <c r="D89" s="20"/>
      <c r="E89" s="20"/>
      <c r="F89" s="109"/>
      <c r="G89" s="20"/>
      <c r="H89" s="20"/>
      <c r="I89" s="20"/>
    </row>
    <row r="90" spans="4:9" ht="15.75">
      <c r="D90" s="20"/>
      <c r="E90" s="20"/>
      <c r="F90" s="109"/>
      <c r="G90" s="20"/>
      <c r="H90" s="20"/>
      <c r="I90" s="20"/>
    </row>
    <row r="91" spans="4:9" ht="15.75">
      <c r="D91" s="20"/>
      <c r="E91" s="20"/>
      <c r="F91" s="109"/>
      <c r="G91" s="20"/>
      <c r="H91" s="20"/>
      <c r="I91" s="20"/>
    </row>
    <row r="92" spans="4:9" ht="15.75">
      <c r="D92" s="20"/>
      <c r="E92" s="20"/>
      <c r="F92" s="109"/>
      <c r="G92" s="20"/>
      <c r="H92" s="20"/>
      <c r="I92" s="20"/>
    </row>
    <row r="93" spans="4:9" ht="15.75">
      <c r="D93" s="20"/>
      <c r="E93" s="20"/>
      <c r="F93" s="109"/>
      <c r="G93" s="20"/>
      <c r="H93" s="20"/>
      <c r="I93" s="20"/>
    </row>
    <row r="94" spans="4:9" ht="15.75">
      <c r="D94" s="20"/>
      <c r="E94" s="20"/>
      <c r="F94" s="109"/>
      <c r="G94" s="20"/>
      <c r="H94" s="20"/>
      <c r="I94" s="20"/>
    </row>
    <row r="95" spans="4:9" ht="15.75">
      <c r="D95" s="20"/>
      <c r="E95" s="20"/>
      <c r="F95" s="109"/>
      <c r="G95" s="20"/>
      <c r="H95" s="20"/>
      <c r="I95" s="20"/>
    </row>
    <row r="96" spans="4:9" ht="15.75">
      <c r="D96" s="20"/>
      <c r="E96" s="20"/>
      <c r="F96" s="109"/>
      <c r="G96" s="20"/>
      <c r="H96" s="20"/>
      <c r="I96" s="20"/>
    </row>
    <row r="97" spans="4:9" ht="15.75">
      <c r="D97" s="20"/>
      <c r="E97" s="20"/>
      <c r="F97" s="109"/>
      <c r="G97" s="20"/>
      <c r="H97" s="20"/>
      <c r="I97" s="20"/>
    </row>
    <row r="98" spans="4:9" ht="15.75">
      <c r="D98" s="20"/>
      <c r="E98" s="20"/>
      <c r="F98" s="109"/>
      <c r="G98" s="20"/>
      <c r="H98" s="20"/>
      <c r="I98" s="20"/>
    </row>
    <row r="99" spans="4:9" ht="15.75">
      <c r="D99" s="20"/>
      <c r="E99" s="20"/>
      <c r="F99" s="109"/>
      <c r="G99" s="20"/>
      <c r="H99" s="20"/>
      <c r="I99" s="20"/>
    </row>
    <row r="100" spans="4:9" ht="15.75">
      <c r="D100" s="20"/>
      <c r="E100" s="20"/>
      <c r="F100" s="109"/>
      <c r="G100" s="20"/>
      <c r="H100" s="20"/>
      <c r="I100" s="20"/>
    </row>
    <row r="101" spans="4:9" ht="15.75">
      <c r="D101" s="20"/>
      <c r="E101" s="20"/>
      <c r="F101" s="109"/>
      <c r="G101" s="20"/>
      <c r="H101" s="20"/>
      <c r="I101" s="20"/>
    </row>
    <row r="102" spans="4:9" ht="15.75">
      <c r="D102" s="20"/>
      <c r="E102" s="20"/>
      <c r="F102" s="109"/>
      <c r="G102" s="20"/>
      <c r="H102" s="20"/>
      <c r="I102" s="20"/>
    </row>
    <row r="103" spans="4:9" ht="15.75">
      <c r="D103" s="20"/>
      <c r="E103" s="20"/>
      <c r="F103" s="109"/>
      <c r="G103" s="20"/>
      <c r="H103" s="20"/>
      <c r="I103" s="20"/>
    </row>
    <row r="104" spans="4:9" ht="15.75">
      <c r="D104" s="20"/>
      <c r="E104" s="20"/>
      <c r="F104" s="109"/>
      <c r="G104" s="20"/>
      <c r="H104" s="20"/>
      <c r="I104" s="20"/>
    </row>
    <row r="105" spans="4:9" ht="15.75">
      <c r="D105" s="20"/>
      <c r="E105" s="20"/>
      <c r="F105" s="109"/>
      <c r="G105" s="20"/>
      <c r="H105" s="20"/>
      <c r="I105" s="20"/>
    </row>
    <row r="106" spans="4:9" ht="15.75">
      <c r="D106" s="20"/>
      <c r="E106" s="20"/>
      <c r="F106" s="109"/>
      <c r="G106" s="20"/>
      <c r="H106" s="20"/>
      <c r="I106" s="20"/>
    </row>
    <row r="107" spans="4:9" ht="15.75">
      <c r="D107" s="20"/>
      <c r="E107" s="20"/>
      <c r="F107" s="109"/>
      <c r="G107" s="20"/>
      <c r="H107" s="20"/>
      <c r="I107" s="20"/>
    </row>
    <row r="108" spans="4:9" ht="15.75">
      <c r="D108" s="20"/>
      <c r="E108" s="20"/>
      <c r="F108" s="109"/>
      <c r="G108" s="20"/>
      <c r="H108" s="20"/>
      <c r="I108" s="20"/>
    </row>
    <row r="109" spans="4:9" ht="15.75">
      <c r="D109" s="20"/>
      <c r="E109" s="20"/>
      <c r="F109" s="109"/>
      <c r="G109" s="20"/>
      <c r="H109" s="20"/>
      <c r="I109" s="20"/>
    </row>
    <row r="110" spans="4:9" ht="15.75">
      <c r="D110" s="20"/>
      <c r="E110" s="20"/>
      <c r="F110" s="109"/>
      <c r="G110" s="20"/>
      <c r="H110" s="20"/>
      <c r="I110" s="20"/>
    </row>
    <row r="111" spans="4:9" ht="15.75">
      <c r="D111" s="20"/>
      <c r="E111" s="20"/>
      <c r="F111" s="109"/>
      <c r="G111" s="20"/>
      <c r="H111" s="20"/>
      <c r="I111" s="20"/>
    </row>
    <row r="112" spans="4:9" ht="15.75">
      <c r="D112" s="20"/>
      <c r="E112" s="20"/>
      <c r="F112" s="109"/>
      <c r="G112" s="20"/>
      <c r="H112" s="20"/>
      <c r="I112" s="20"/>
    </row>
    <row r="113" spans="4:9" ht="15.75">
      <c r="D113" s="20"/>
      <c r="E113" s="20"/>
      <c r="F113" s="109"/>
      <c r="G113" s="20"/>
      <c r="H113" s="20"/>
      <c r="I113" s="20"/>
    </row>
    <row r="114" spans="4:9" ht="15.75">
      <c r="D114" s="20"/>
      <c r="E114" s="20"/>
      <c r="F114" s="109"/>
      <c r="G114" s="20"/>
      <c r="H114" s="20"/>
      <c r="I114" s="20"/>
    </row>
  </sheetData>
  <sheetProtection/>
  <mergeCells count="22">
    <mergeCell ref="G9:G10"/>
    <mergeCell ref="G2:I2"/>
    <mergeCell ref="G3:I3"/>
    <mergeCell ref="G4:I4"/>
    <mergeCell ref="D5:G5"/>
    <mergeCell ref="D6:G6"/>
    <mergeCell ref="A7:I7"/>
    <mergeCell ref="H9:H10"/>
    <mergeCell ref="I9:I10"/>
    <mergeCell ref="F9:F10"/>
    <mergeCell ref="D11:E11"/>
    <mergeCell ref="D12:E12"/>
    <mergeCell ref="A9:A10"/>
    <mergeCell ref="B9:B10"/>
    <mergeCell ref="C9:C10"/>
    <mergeCell ref="D9:D10"/>
    <mergeCell ref="E9:E10"/>
    <mergeCell ref="A14:A21"/>
    <mergeCell ref="J12:J34"/>
    <mergeCell ref="D14:D21"/>
    <mergeCell ref="C14:C21"/>
    <mergeCell ref="B14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Користувач Windows</cp:lastModifiedBy>
  <cp:lastPrinted>2019-02-26T09:02:01Z</cp:lastPrinted>
  <dcterms:created xsi:type="dcterms:W3CDTF">2015-01-14T07:51:55Z</dcterms:created>
  <dcterms:modified xsi:type="dcterms:W3CDTF">2019-02-26T09:02:33Z</dcterms:modified>
  <cp:category/>
  <cp:version/>
  <cp:contentType/>
  <cp:contentStatus/>
</cp:coreProperties>
</file>